
<file path=[Content_Types].xml><?xml version="1.0" encoding="utf-8"?>
<Types xmlns="http://schemas.openxmlformats.org/package/2006/content-types">
  <Default Extension="bin" ContentType="application/vnd.openxmlformats-officedocument.oleObject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printerSettings/printerSettings1.bin" ContentType="application/vnd.openxmlformats-officedocument.spreadsheetml.printerSettings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chuldan\OneDrive - Merck Sharp &amp; Dohme, Corp\Desktop\Projects\Collaborations\Denmark\Training set data\G3 Training set data\"/>
    </mc:Choice>
  </mc:AlternateContent>
  <xr:revisionPtr revIDLastSave="0" documentId="13_ncr:1_{1B449AB4-674F-40C7-AAFA-0269A1D4825C}" xr6:coauthVersionLast="45" xr6:coauthVersionMax="45" xr10:uidLastSave="{00000000-0000-0000-0000-000000000000}"/>
  <bookViews>
    <workbookView xWindow="1776" yWindow="1644" windowWidth="19824" windowHeight="10764" xr2:uid="{00000000-000D-0000-FFFF-FFFF00000000}"/>
  </bookViews>
  <sheets>
    <sheet name="Sheet1" sheetId="1" r:id="rId1"/>
    <sheet name="Chromatograms" sheetId="2" r:id="rId2"/>
    <sheet name="Plate Design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46" i="1" l="1"/>
  <c r="G47" i="1"/>
  <c r="G48" i="1"/>
  <c r="G49" i="1"/>
  <c r="G50" i="1"/>
  <c r="G51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27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4" i="1"/>
  <c r="E26" i="1"/>
  <c r="F26" i="1"/>
  <c r="E27" i="1"/>
  <c r="F27" i="1"/>
  <c r="E28" i="1"/>
  <c r="F28" i="1"/>
  <c r="E29" i="1"/>
  <c r="F29" i="1"/>
  <c r="E30" i="1"/>
  <c r="F30" i="1"/>
  <c r="E31" i="1"/>
  <c r="F31" i="1"/>
  <c r="E32" i="1"/>
  <c r="F32" i="1"/>
  <c r="E33" i="1"/>
  <c r="F33" i="1"/>
  <c r="E34" i="1"/>
  <c r="F34" i="1"/>
  <c r="E35" i="1"/>
  <c r="F35" i="1"/>
  <c r="F36" i="1"/>
  <c r="E37" i="1"/>
  <c r="F37" i="1"/>
  <c r="E38" i="1"/>
  <c r="F38" i="1"/>
  <c r="E39" i="1"/>
  <c r="F39" i="1"/>
  <c r="E40" i="1"/>
  <c r="F40" i="1"/>
  <c r="E41" i="1"/>
  <c r="F41" i="1"/>
  <c r="E42" i="1"/>
  <c r="F42" i="1"/>
  <c r="E43" i="1"/>
  <c r="F43" i="1"/>
  <c r="E44" i="1"/>
  <c r="F44" i="1"/>
  <c r="E45" i="1"/>
  <c r="F45" i="1"/>
  <c r="E46" i="1"/>
  <c r="F46" i="1"/>
  <c r="E47" i="1"/>
  <c r="F47" i="1"/>
  <c r="E48" i="1"/>
  <c r="F48" i="1"/>
  <c r="E49" i="1"/>
  <c r="F49" i="1"/>
  <c r="E50" i="1"/>
  <c r="F50" i="1"/>
  <c r="E51" i="1"/>
  <c r="F51" i="1"/>
  <c r="E5" i="1"/>
  <c r="F5" i="1"/>
  <c r="E6" i="1"/>
  <c r="F6" i="1"/>
  <c r="E7" i="1"/>
  <c r="F7" i="1"/>
  <c r="E8" i="1"/>
  <c r="F8" i="1"/>
  <c r="E9" i="1"/>
  <c r="F9" i="1"/>
  <c r="E10" i="1"/>
  <c r="F10" i="1"/>
  <c r="E11" i="1"/>
  <c r="F11" i="1"/>
  <c r="F12" i="1"/>
  <c r="E13" i="1"/>
  <c r="F13" i="1"/>
  <c r="E14" i="1"/>
  <c r="F14" i="1"/>
  <c r="E15" i="1"/>
  <c r="F15" i="1"/>
  <c r="E16" i="1"/>
  <c r="F16" i="1"/>
  <c r="E17" i="1"/>
  <c r="F17" i="1"/>
  <c r="E18" i="1"/>
  <c r="F18" i="1"/>
  <c r="E19" i="1"/>
  <c r="F19" i="1"/>
  <c r="E20" i="1"/>
  <c r="F20" i="1"/>
  <c r="E21" i="1"/>
  <c r="F21" i="1"/>
  <c r="E22" i="1"/>
  <c r="F22" i="1"/>
  <c r="E23" i="1"/>
  <c r="F23" i="1"/>
  <c r="E24" i="1"/>
  <c r="F24" i="1"/>
  <c r="E25" i="1"/>
  <c r="F25" i="1"/>
  <c r="F4" i="1"/>
  <c r="E4" i="1"/>
  <c r="C48" i="1"/>
  <c r="C49" i="1"/>
  <c r="C50" i="1"/>
  <c r="C51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4" i="1"/>
  <c r="G35" i="3"/>
  <c r="F35" i="3"/>
  <c r="F34" i="3"/>
  <c r="G34" i="3" s="1"/>
  <c r="G33" i="3"/>
  <c r="F33" i="3"/>
  <c r="F32" i="3"/>
  <c r="G32" i="3" s="1"/>
  <c r="G31" i="3"/>
  <c r="F31" i="3"/>
  <c r="F30" i="3"/>
  <c r="G30" i="3" s="1"/>
  <c r="G29" i="3"/>
  <c r="F29" i="3"/>
  <c r="F28" i="3"/>
  <c r="G28" i="3" s="1"/>
  <c r="G27" i="3"/>
  <c r="F27" i="3"/>
  <c r="F26" i="3"/>
  <c r="G26" i="3" s="1"/>
  <c r="G25" i="3"/>
  <c r="F25" i="3"/>
  <c r="F24" i="3"/>
  <c r="G24" i="3" s="1"/>
  <c r="G23" i="3"/>
  <c r="F23" i="3"/>
  <c r="F22" i="3"/>
  <c r="G22" i="3" s="1"/>
  <c r="G21" i="3"/>
  <c r="F21" i="3"/>
  <c r="F20" i="3"/>
  <c r="G20" i="3" s="1"/>
  <c r="G19" i="3"/>
  <c r="F19" i="3"/>
  <c r="F18" i="3"/>
  <c r="G18" i="3" s="1"/>
  <c r="G17" i="3"/>
  <c r="F17" i="3"/>
  <c r="F16" i="3"/>
  <c r="G16" i="3" s="1"/>
  <c r="G15" i="3"/>
  <c r="F15" i="3"/>
  <c r="F14" i="3"/>
  <c r="G14" i="3" s="1"/>
  <c r="G13" i="3"/>
  <c r="F13" i="3"/>
  <c r="F12" i="3"/>
  <c r="G12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schuldan</author>
  </authors>
  <commentList>
    <comment ref="B6" authorId="0" shapeId="0" xr:uid="{00000000-0006-0000-0100-000001000000}">
      <text>
        <r>
          <rPr>
            <sz val="10"/>
            <color theme="1"/>
            <rFont val="Arial"/>
            <family val="2"/>
          </rPr>
          <t>Syn-E2,2.630,IS
Syn-E1,2.292,IS
Anti-E2,2.205,IS
Anti-E1,2.139,IS
biphenyl,1.329,IS</t>
        </r>
      </text>
    </comment>
    <comment ref="C6" authorId="0" shapeId="0" xr:uid="{00000000-0006-0000-0100-000002000000}">
      <text>
        <r>
          <rPr>
            <sz val="10"/>
            <color theme="1"/>
            <rFont val="Arial"/>
            <family val="2"/>
          </rPr>
          <t>Syn-E2,2.629,IS
Syn-E1,2.286,IS
Anti-E2,2.202,IS
Anti-E1,2.135,IS
biphenyl,1.330,IS</t>
        </r>
      </text>
    </comment>
    <comment ref="D6" authorId="0" shapeId="0" xr:uid="{00000000-0006-0000-0100-000003000000}">
      <text>
        <r>
          <rPr>
            <sz val="10"/>
            <color theme="1"/>
            <rFont val="Arial"/>
            <family val="2"/>
          </rPr>
          <t>Syn-E2,2.629,IS
Syn-E1,2.284,IS
Anti-E2,2.202,IS
Anti-E1,2.135,IS
biphenyl,1.330,IS</t>
        </r>
      </text>
    </comment>
    <comment ref="E6" authorId="0" shapeId="0" xr:uid="{00000000-0006-0000-0100-000004000000}">
      <text>
        <r>
          <rPr>
            <sz val="10"/>
            <color theme="1"/>
            <rFont val="Arial"/>
            <family val="2"/>
          </rPr>
          <t>Syn-E2,2.629,IS
Syn-E1,2.285,IS
Anti-E2,2.202,IS
Anti-E1,2.134,IS
biphenyl,1.330,IS</t>
        </r>
      </text>
    </comment>
    <comment ref="F6" authorId="0" shapeId="0" xr:uid="{00000000-0006-0000-0100-000005000000}">
      <text>
        <r>
          <rPr>
            <sz val="10"/>
            <color theme="1"/>
            <rFont val="Arial"/>
            <family val="2"/>
          </rPr>
          <t>Syn-E2,2.629,IS
Syn-E1,2.284,IS
Anti-E2,2.202,IS
Anti-E1,2.135,IS
biphenyl,1.330,IS</t>
        </r>
      </text>
    </comment>
    <comment ref="G6" authorId="0" shapeId="0" xr:uid="{00000000-0006-0000-0100-000006000000}">
      <text>
        <r>
          <rPr>
            <sz val="10"/>
            <color theme="1"/>
            <rFont val="Arial"/>
            <family val="2"/>
          </rPr>
          <t>Syn-E2,2.629,IS
Syn-E1,2.285,IS
Anti-E2,2.202,IS
Anti-E1,2.134,IS
biphenyl,1.330,IS</t>
        </r>
      </text>
    </comment>
    <comment ref="H6" authorId="0" shapeId="0" xr:uid="{00000000-0006-0000-0100-000007000000}">
      <text>
        <r>
          <rPr>
            <sz val="10"/>
            <color theme="1"/>
            <rFont val="Arial"/>
            <family val="2"/>
          </rPr>
          <t>Syn-E2,2.627,IS
Syn-E1,2.285,IS
Anti-E2,2.202,IS
Anti-E1,2.134,IS
biphenyl,1.331,IS</t>
        </r>
      </text>
    </comment>
    <comment ref="I6" authorId="0" shapeId="0" xr:uid="{00000000-0006-0000-0100-000008000000}">
      <text>
        <r>
          <rPr>
            <sz val="10"/>
            <color theme="1"/>
            <rFont val="Arial"/>
            <family val="2"/>
          </rPr>
          <t>Syn-E2,2.627,IS
Syn-E1,2.278,IS
Anti-E2,2.200,IS
Anti-E1,2.134,IS
biphenyl,1.330,IS</t>
        </r>
      </text>
    </comment>
    <comment ref="J6" authorId="0" shapeId="0" xr:uid="{00000000-0006-0000-0100-000009000000}">
      <text>
        <r>
          <rPr>
            <sz val="10"/>
            <color theme="1"/>
            <rFont val="Arial"/>
            <family val="2"/>
          </rPr>
          <t>Syn-E2,2.627,IS
Anti-E2,2.200,IS
Anti-E1,2.134,IS
biphenyl,1.330,IS</t>
        </r>
      </text>
    </comment>
    <comment ref="K6" authorId="0" shapeId="0" xr:uid="{00000000-0006-0000-0100-00000A000000}">
      <text>
        <r>
          <rPr>
            <sz val="10"/>
            <color theme="1"/>
            <rFont val="Arial"/>
            <family val="2"/>
          </rPr>
          <t>Syn-E2,2.627,IS
Syn-E1,2.283,IS
Anti-E2,2.201,IS
Anti-E1,2.134,IS
biphenyl,1.330,IS</t>
        </r>
      </text>
    </comment>
    <comment ref="L6" authorId="0" shapeId="0" xr:uid="{00000000-0006-0000-0100-00000B000000}">
      <text>
        <r>
          <rPr>
            <sz val="10"/>
            <color theme="1"/>
            <rFont val="Arial"/>
            <family val="2"/>
          </rPr>
          <t>Syn-E2,2.627,IS
Syn-E1,2.284,IS
Anti-E2,2.202,IS
Anti-E1,2.135,IS
biphenyl,1.332,IS</t>
        </r>
      </text>
    </comment>
    <comment ref="M6" authorId="0" shapeId="0" xr:uid="{00000000-0006-0000-0100-00000C000000}">
      <text>
        <r>
          <rPr>
            <sz val="10"/>
            <color theme="1"/>
            <rFont val="Arial"/>
            <family val="2"/>
          </rPr>
          <t>Syn-E2,2.628,IS
Syn-E1,2.283,IS
Anti-E2,2.202,IS
Anti-E1,2.134,IS
biphenyl,1.330,IS</t>
        </r>
      </text>
    </comment>
    <comment ref="B7" authorId="0" shapeId="0" xr:uid="{00000000-0006-0000-0100-00000D000000}">
      <text>
        <r>
          <rPr>
            <sz val="10"/>
            <color theme="1"/>
            <rFont val="Arial"/>
            <family val="2"/>
          </rPr>
          <t>Syn-E2,2.627,IS
Syn-E1,2.281,IS
Anti-E2,2.200,IS
Anti-E1,2.134,IS
biphenyl,1.330,IS</t>
        </r>
      </text>
    </comment>
    <comment ref="C7" authorId="0" shapeId="0" xr:uid="{00000000-0006-0000-0100-00000E000000}">
      <text>
        <r>
          <rPr>
            <sz val="10"/>
            <color theme="1"/>
            <rFont val="Arial"/>
            <family val="2"/>
          </rPr>
          <t>Syn-E2,2.625,IS
Syn-E1,2.284,IS
Anti-E2,2.200,IS
Anti-E1,2.132,IS
biphenyl,1.330,IS</t>
        </r>
      </text>
    </comment>
    <comment ref="D7" authorId="0" shapeId="0" xr:uid="{00000000-0006-0000-0100-00000F000000}">
      <text>
        <r>
          <rPr>
            <sz val="10"/>
            <color theme="1"/>
            <rFont val="Arial"/>
            <family val="2"/>
          </rPr>
          <t>Syn-E2,2.625,IS
Syn-E1,2.284,IS
Anti-E2,2.200,IS
Anti-E1,2.134,IS
biphenyl,1.330,IS</t>
        </r>
      </text>
    </comment>
    <comment ref="E7" authorId="0" shapeId="0" xr:uid="{00000000-0006-0000-0100-000010000000}">
      <text>
        <r>
          <rPr>
            <sz val="10"/>
            <color theme="1"/>
            <rFont val="Arial"/>
            <family val="2"/>
          </rPr>
          <t>Syn-E2,2.625,IS
Syn-E1,2.284,IS
Anti-E2,2.202,IS
Anti-E1,2.134,IS
biphenyl,1.332,IS</t>
        </r>
      </text>
    </comment>
    <comment ref="F7" authorId="0" shapeId="0" xr:uid="{00000000-0006-0000-0100-000011000000}">
      <text>
        <r>
          <rPr>
            <sz val="10"/>
            <color theme="1"/>
            <rFont val="Arial"/>
            <family val="2"/>
          </rPr>
          <t>Syn-E2,2.627,IS
Syn-E1,2.284,IS
Anti-E2,2.200,IS
Anti-E1,2.134,IS
biphenyl,1.332,IS</t>
        </r>
      </text>
    </comment>
    <comment ref="G7" authorId="0" shapeId="0" xr:uid="{00000000-0006-0000-0100-000012000000}">
      <text>
        <r>
          <rPr>
            <sz val="10"/>
            <color theme="1"/>
            <rFont val="Arial"/>
            <family val="2"/>
          </rPr>
          <t>Syn-E2,2.627,IS
Syn-E1,2.284,IS
Anti-E2,2.200,IS
Anti-E1,2.134,IS
biphenyl,1.331,IS</t>
        </r>
      </text>
    </comment>
    <comment ref="H7" authorId="0" shapeId="0" xr:uid="{00000000-0006-0000-0100-000013000000}">
      <text>
        <r>
          <rPr>
            <sz val="10"/>
            <color theme="1"/>
            <rFont val="Arial"/>
            <family val="2"/>
          </rPr>
          <t>Syn-E2,2.625,IS
Syn-E1,2.281,IS
Anti-E2,2.200,IS
Anti-E1,2.134,IS
biphenyl,1.332,IS</t>
        </r>
      </text>
    </comment>
    <comment ref="I7" authorId="0" shapeId="0" xr:uid="{00000000-0006-0000-0100-000014000000}">
      <text>
        <r>
          <rPr>
            <sz val="10"/>
            <color theme="1"/>
            <rFont val="Arial"/>
            <family val="2"/>
          </rPr>
          <t>Syn-E2,2.625,IS
Syn-E1,2.279,IS
Anti-E2,2.200,IS
Anti-E1,2.134,IS
biphenyl,1.331,IS</t>
        </r>
      </text>
    </comment>
    <comment ref="J7" authorId="0" shapeId="0" xr:uid="{00000000-0006-0000-0100-000015000000}">
      <text>
        <r>
          <rPr>
            <sz val="10"/>
            <color theme="1"/>
            <rFont val="Arial"/>
            <family val="2"/>
          </rPr>
          <t>Syn-E2,2.625,IS
Syn-E1,2.281,IS
Anti-E2,2.200,IS
Anti-E1,2.132,IS
biphenyl,1.332,IS</t>
        </r>
      </text>
    </comment>
    <comment ref="K7" authorId="0" shapeId="0" xr:uid="{00000000-0006-0000-0100-000016000000}">
      <text>
        <r>
          <rPr>
            <sz val="10"/>
            <color theme="1"/>
            <rFont val="Arial"/>
            <family val="2"/>
          </rPr>
          <t>Syn-E2,2.625,IS
Syn-E1,2.282,IS
Anti-E2,2.202,IS
Anti-E1,2.134,IS
biphenyl,1.332,IS</t>
        </r>
      </text>
    </comment>
    <comment ref="L7" authorId="0" shapeId="0" xr:uid="{00000000-0006-0000-0100-000017000000}">
      <text>
        <r>
          <rPr>
            <sz val="10"/>
            <color theme="1"/>
            <rFont val="Arial"/>
            <family val="2"/>
          </rPr>
          <t>Syn-E2,2.625,IS
Syn-E1,2.279,IS
Anti-E2,2.200,IS
Anti-E1,2.134,IS
biphenyl,1.332,IS</t>
        </r>
      </text>
    </comment>
    <comment ref="M7" authorId="0" shapeId="0" xr:uid="{00000000-0006-0000-0100-000018000000}">
      <text>
        <r>
          <rPr>
            <sz val="10"/>
            <color theme="1"/>
            <rFont val="Arial"/>
            <family val="2"/>
          </rPr>
          <t>Syn-E2,2.627,IS
Syn-E1,2.282,IS
Anti-E2,2.201,IS
Anti-E1,2.134,IS
biphenyl,1.332,IS</t>
        </r>
      </text>
    </comment>
    <comment ref="B8" authorId="0" shapeId="0" xr:uid="{00000000-0006-0000-0100-000019000000}">
      <text>
        <r>
          <rPr>
            <sz val="10"/>
            <color theme="1"/>
            <rFont val="Arial"/>
            <family val="2"/>
          </rPr>
          <t>Syn-E2,2.625,IS
Syn-E1,2.282,IS
Anti-E2,2.200,IS
Anti-E1,2.132,IS
biphenyl,1.331,IS</t>
        </r>
      </text>
    </comment>
    <comment ref="C8" authorId="0" shapeId="0" xr:uid="{00000000-0006-0000-0100-00001A000000}">
      <text>
        <r>
          <rPr>
            <sz val="10"/>
            <color theme="1"/>
            <rFont val="Arial"/>
            <family val="2"/>
          </rPr>
          <t>Syn-E2,2.625,IS
Syn-E1,2.279,IS
Anti-E2,2.200,IS
Anti-E1,2.132,IS
biphenyl,1.331,IS</t>
        </r>
      </text>
    </comment>
    <comment ref="D8" authorId="0" shapeId="0" xr:uid="{00000000-0006-0000-0100-00001B000000}">
      <text>
        <r>
          <rPr>
            <sz val="10"/>
            <color theme="1"/>
            <rFont val="Arial"/>
            <family val="2"/>
          </rPr>
          <t>Syn-E2,2.626,IS
Syn-E1,2.280,IS
Anti-E2,2.200,IS
Anti-E1,2.132,IS
biphenyl,1.333,IS</t>
        </r>
      </text>
    </comment>
    <comment ref="E8" authorId="0" shapeId="0" xr:uid="{00000000-0006-0000-0100-00001C000000}">
      <text>
        <r>
          <rPr>
            <sz val="10"/>
            <color theme="1"/>
            <rFont val="Arial"/>
            <family val="2"/>
          </rPr>
          <t>Syn-E2,2.625,IS
Syn-E1,2.279,IS
Anti-E2,2.200,IS
Anti-E1,2.132,IS
biphenyl,1.332,IS</t>
        </r>
      </text>
    </comment>
    <comment ref="F8" authorId="0" shapeId="0" xr:uid="{00000000-0006-0000-0100-00001D000000}">
      <text>
        <r>
          <rPr>
            <sz val="10"/>
            <color theme="1"/>
            <rFont val="Arial"/>
            <family val="2"/>
          </rPr>
          <t>Syn-E2,2.624,IS
Syn-E1,2.279,IS
Anti-E2,2.199,IS
Anti-E1,2.132,IS
biphenyl,1.330,IS</t>
        </r>
      </text>
    </comment>
    <comment ref="G8" authorId="0" shapeId="0" xr:uid="{00000000-0006-0000-0100-00001E000000}">
      <text>
        <r>
          <rPr>
            <sz val="10"/>
            <color theme="1"/>
            <rFont val="Arial"/>
            <family val="2"/>
          </rPr>
          <t>Syn-E2,2.625,IS
Syn-E1,2.282,IS
Anti-E2,2.200,IS
Anti-E1,2.134,IS
biphenyl,1.332,IS</t>
        </r>
      </text>
    </comment>
    <comment ref="H8" authorId="0" shapeId="0" xr:uid="{00000000-0006-0000-0100-00001F000000}">
      <text>
        <r>
          <rPr>
            <sz val="10"/>
            <color theme="1"/>
            <rFont val="Arial"/>
            <family val="2"/>
          </rPr>
          <t>Syn-E2,2.625,IS
Syn-E1,2.280,IS
Anti-E2,2.199,IS
Anti-E1,2.133,IS
biphenyl,1.332,IS</t>
        </r>
      </text>
    </comment>
    <comment ref="I8" authorId="0" shapeId="0" xr:uid="{00000000-0006-0000-0100-000020000000}">
      <text>
        <r>
          <rPr>
            <sz val="10"/>
            <color theme="1"/>
            <rFont val="Arial"/>
            <family val="2"/>
          </rPr>
          <t>Syn-E2,2.625,IS
Syn-E1,2.273,IS
Anti-E2,2.199,IS
Anti-E1,2.132,IS
biphenyl,1.330,IS</t>
        </r>
      </text>
    </comment>
    <comment ref="J8" authorId="0" shapeId="0" xr:uid="{00000000-0006-0000-0100-000021000000}">
      <text>
        <r>
          <rPr>
            <sz val="10"/>
            <color theme="1"/>
            <rFont val="Arial"/>
            <family val="2"/>
          </rPr>
          <t>Syn-E2,2.625,IS
Anti-E2,2.199,IS
Anti-E1,2.134,IS
biphenyl,1.330,IS</t>
        </r>
      </text>
    </comment>
    <comment ref="K8" authorId="0" shapeId="0" xr:uid="{00000000-0006-0000-0100-000022000000}">
      <text>
        <r>
          <rPr>
            <sz val="10"/>
            <color theme="1"/>
            <rFont val="Arial"/>
            <family val="2"/>
          </rPr>
          <t>Syn-E2,2.625,IS
Syn-E1,2.281,IS
Anti-E2,2.200,IS
Anti-E1,2.134,IS
biphenyl,1.332,IS</t>
        </r>
      </text>
    </comment>
    <comment ref="L8" authorId="0" shapeId="0" xr:uid="{00000000-0006-0000-0100-000023000000}">
      <text>
        <r>
          <rPr>
            <sz val="10"/>
            <color theme="1"/>
            <rFont val="Arial"/>
            <family val="2"/>
          </rPr>
          <t>Syn-E2,2.625,IS
Syn-E1,2.278,IS
Anti-E2,2.200,IS
Anti-E1,2.132,IS
biphenyl,1.332,IS</t>
        </r>
      </text>
    </comment>
    <comment ref="M8" authorId="0" shapeId="0" xr:uid="{00000000-0006-0000-0100-000024000000}">
      <text>
        <r>
          <rPr>
            <sz val="10"/>
            <color theme="1"/>
            <rFont val="Arial"/>
            <family val="2"/>
          </rPr>
          <t>Syn-E2,2.625,IS
Syn-E1,2.282,IS
Anti-E2,2.200,IS
Anti-E1,2.134,IS
biphenyl,1.332,IS</t>
        </r>
      </text>
    </comment>
    <comment ref="B9" authorId="0" shapeId="0" xr:uid="{00000000-0006-0000-0100-000025000000}">
      <text>
        <r>
          <rPr>
            <sz val="10"/>
            <color theme="1"/>
            <rFont val="Arial"/>
            <family val="2"/>
          </rPr>
          <t>Syn-E2,2.625,IS
Syn-E1,2.282,IS
Anti-E2,2.200,IS
Anti-E1,2.132,IS
biphenyl,1.332,IS</t>
        </r>
      </text>
    </comment>
    <comment ref="C9" authorId="0" shapeId="0" xr:uid="{00000000-0006-0000-0100-000026000000}">
      <text>
        <r>
          <rPr>
            <sz val="10"/>
            <color theme="1"/>
            <rFont val="Arial"/>
            <family val="2"/>
          </rPr>
          <t>Syn-E2,2.625,IS
Syn-E1,2.282,IS
Anti-E2,2.200,IS
Anti-E1,2.132,IS
biphenyl,1.332,IS</t>
        </r>
      </text>
    </comment>
    <comment ref="D9" authorId="0" shapeId="0" xr:uid="{00000000-0006-0000-0100-000027000000}">
      <text>
        <r>
          <rPr>
            <sz val="10"/>
            <color theme="1"/>
            <rFont val="Arial"/>
            <family val="2"/>
          </rPr>
          <t>Syn-E2,2.624,IS
Syn-E1,2.280,IS
Anti-E2,2.199,IS
Anti-E1,2.130,IS
biphenyl,1.331,IS</t>
        </r>
      </text>
    </comment>
    <comment ref="E9" authorId="0" shapeId="0" xr:uid="{00000000-0006-0000-0100-000028000000}">
      <text>
        <r>
          <rPr>
            <sz val="10"/>
            <color theme="1"/>
            <rFont val="Arial"/>
            <family val="2"/>
          </rPr>
          <t>Syn-E2,2.625,IS
Syn-E1,2.281,IS
Anti-E2,2.198,IS
Anti-E1,2.132,IS
biphenyl,1.331,IS</t>
        </r>
      </text>
    </comment>
    <comment ref="F9" authorId="0" shapeId="0" xr:uid="{00000000-0006-0000-0100-000029000000}">
      <text>
        <r>
          <rPr>
            <sz val="10"/>
            <color theme="1"/>
            <rFont val="Arial"/>
            <family val="2"/>
          </rPr>
          <t>Syn-E2,2.625,IS
Syn-E1,2.282,IS
Anti-E2,2.200,IS
Anti-E1,2.132,IS
biphenyl,1.332,IS</t>
        </r>
      </text>
    </comment>
    <comment ref="G9" authorId="0" shapeId="0" xr:uid="{00000000-0006-0000-0100-00002A000000}">
      <text>
        <r>
          <rPr>
            <sz val="10"/>
            <color theme="1"/>
            <rFont val="Arial"/>
            <family val="2"/>
          </rPr>
          <t>Syn-E2,2.627,IS
Syn-E1,2.282,IS
Anti-E2,2.200,IS
Anti-E1,2.134,IS
biphenyl,1.332,IS</t>
        </r>
      </text>
    </comment>
    <comment ref="H9" authorId="0" shapeId="0" xr:uid="{00000000-0006-0000-0100-00002B000000}">
      <text>
        <r>
          <rPr>
            <sz val="10"/>
            <color theme="1"/>
            <rFont val="Arial"/>
            <family val="2"/>
          </rPr>
          <t>Syn-E2,2.624,IS
Syn-E1,2.278,IS
Anti-E2,2.198,IS
Anti-E1,2.132,IS
biphenyl,1.330,IS</t>
        </r>
      </text>
    </comment>
    <comment ref="I9" authorId="0" shapeId="0" xr:uid="{00000000-0006-0000-0100-00002C000000}">
      <text>
        <r>
          <rPr>
            <sz val="10"/>
            <color theme="1"/>
            <rFont val="Arial"/>
            <family val="2"/>
          </rPr>
          <t>Syn-E2,2.625,IS
Syn-E1,2.280,IS
Anti-E2,2.200,IS
Anti-E1,2.132,IS
biphenyl,1.332,IS</t>
        </r>
      </text>
    </comment>
    <comment ref="J9" authorId="0" shapeId="0" xr:uid="{00000000-0006-0000-0100-00002D000000}">
      <text>
        <r>
          <rPr>
            <sz val="10"/>
            <color theme="1"/>
            <rFont val="Arial"/>
            <family val="2"/>
          </rPr>
          <t>Syn-E2,2.624,IS
Syn-E1,2.280,IS
Anti-E2,2.198,IS
Anti-E1,2.130,IS
biphenyl,1.331,IS</t>
        </r>
      </text>
    </comment>
    <comment ref="K9" authorId="0" shapeId="0" xr:uid="{00000000-0006-0000-0100-00002E000000}">
      <text>
        <r>
          <rPr>
            <sz val="10"/>
            <color theme="1"/>
            <rFont val="Arial"/>
            <family val="2"/>
          </rPr>
          <t>Syn-E2,2.624,IS
Syn-E1,2.278,IS
Anti-E2,2.199,IS
Anti-E1,2.132,IS
biphenyl,1.331,IS</t>
        </r>
      </text>
    </comment>
    <comment ref="L9" authorId="0" shapeId="0" xr:uid="{00000000-0006-0000-0100-00002F000000}">
      <text>
        <r>
          <rPr>
            <sz val="10"/>
            <color theme="1"/>
            <rFont val="Arial"/>
            <family val="2"/>
          </rPr>
          <t>Syn-E2,2.624,IS
Syn-E1,2.278,IS
Anti-E2,2.199,IS
Anti-E1,2.132,IS
biphenyl,1.332,IS</t>
        </r>
      </text>
    </comment>
    <comment ref="M9" authorId="0" shapeId="0" xr:uid="{00000000-0006-0000-0100-000030000000}">
      <text>
        <r>
          <rPr>
            <sz val="10"/>
            <color theme="1"/>
            <rFont val="Arial"/>
            <family val="2"/>
          </rPr>
          <t>Syn-E2,2.624,IS
Syn-E1,2.281,IS
Anti-E2,2.200,IS
Anti-E1,2.132,IS
biphenyl,1.332,IS</t>
        </r>
      </text>
    </comment>
  </commentList>
</comments>
</file>

<file path=xl/sharedStrings.xml><?xml version="1.0" encoding="utf-8"?>
<sst xmlns="http://schemas.openxmlformats.org/spreadsheetml/2006/main" count="372" uniqueCount="177">
  <si>
    <t>Data File</t>
  </si>
  <si>
    <t>UV210_biphenyl AreaAbs</t>
  </si>
  <si>
    <t>UV210_biphenyl Area%</t>
  </si>
  <si>
    <t>UV210_Anti-E1 AreaAbs</t>
  </si>
  <si>
    <t>UV210_Anti-E1 Area%</t>
  </si>
  <si>
    <t>UV210_Anti-E2 AreaAbs</t>
  </si>
  <si>
    <t>UV210_Anti-E2 Area%</t>
  </si>
  <si>
    <t>UV210_Syn-E1 AreaAbs</t>
  </si>
  <si>
    <t>UV210_Syn-E1 Area%</t>
  </si>
  <si>
    <t>UV210_Syn-E2 AreaAbs</t>
  </si>
  <si>
    <t>UV210_Syn-E2 Area%</t>
  </si>
  <si>
    <t>0367923-0154-pdt6-ad3-ry801-15h-1.raw</t>
  </si>
  <si>
    <t>0367923-0154-pdt6-ad3-ry801-15h-2.raw</t>
  </si>
  <si>
    <t>0367923-0154-pdt6-ad3-ry801-15h-3.raw</t>
  </si>
  <si>
    <t>0367923-0154-pdt6-ad3-ry801-15h-4.raw</t>
  </si>
  <si>
    <t>0367923-0154-pdt6-ad3-ry801-15h-5.raw</t>
  </si>
  <si>
    <t>0367923-0154-pdt6-ad3-ry801-15h-6.raw</t>
  </si>
  <si>
    <t>0367923-0154-pdt6-ad3-ry801-15h-7.raw</t>
  </si>
  <si>
    <t>0367923-0154-pdt6-ad3-ry801-15h-8.raw</t>
  </si>
  <si>
    <t>0367923-0154-pdt6-ad3-ry801-15h-9.raw</t>
  </si>
  <si>
    <t>0367923-0154-pdt6-ad3-ry801-15h-10.raw</t>
  </si>
  <si>
    <t>0367923-0154-pdt6-ad3-ry801-15h-11.raw</t>
  </si>
  <si>
    <t>0367923-0154-pdt6-ad3-ry801-15h-12.raw</t>
  </si>
  <si>
    <t>0367923-0154-pdt6-ad3-ry801-15h-13.raw</t>
  </si>
  <si>
    <t>0367923-0154-pdt6-ad3-ry801-15h-14.raw</t>
  </si>
  <si>
    <t>0367923-0154-pdt6-ad3-ry801-15h-15.raw</t>
  </si>
  <si>
    <t>0367923-0154-pdt6-ad3-ry801-15h-16.raw</t>
  </si>
  <si>
    <t>0367923-0154-pdt6-ad3-ry801-15h-17.raw</t>
  </si>
  <si>
    <t>0367923-0154-pdt6-ad3-ry801-15h-18.raw</t>
  </si>
  <si>
    <t>0367923-0154-pdt6-ad3-ry801-15h-19.raw</t>
  </si>
  <si>
    <t>0367923-0154-pdt6-ad3-ry801-15h-20.raw</t>
  </si>
  <si>
    <t>0367923-0154-pdt6-ad3-ry801-15h-21.raw</t>
  </si>
  <si>
    <t>0367923-0154-pdt6-ad3-ry801-15h-22.raw</t>
  </si>
  <si>
    <t>0367923-0154-pdt6-ad3-ry801-15h-23.raw</t>
  </si>
  <si>
    <t>0367923-0154-pdt6-ad3-ry801-15h-24.raw</t>
  </si>
  <si>
    <t>0367923-0154-pdt6-ad3-ry801-15h-25.raw</t>
  </si>
  <si>
    <t>0367923-0154-pdt6-ad3-ry801-15h-26.raw</t>
  </si>
  <si>
    <t>0367923-0154-pdt6-ad3-ry801-15h-27.raw</t>
  </si>
  <si>
    <t>0367923-0154-pdt6-ad3-ry801-15h-28.raw</t>
  </si>
  <si>
    <t>0367923-0154-pdt6-ad3-ry801-15h-29.raw</t>
  </si>
  <si>
    <t>0367923-0154-pdt6-ad3-ry801-15h-30.raw</t>
  </si>
  <si>
    <t>0367923-0154-pdt6-ad3-ry801-15h-31.raw</t>
  </si>
  <si>
    <t>0367923-0154-pdt6-ad3-ry801-15h-32.raw</t>
  </si>
  <si>
    <t>0367923-0154-pdt6-ad3-ry801-15h-33.raw</t>
  </si>
  <si>
    <t>0367923-0154-pdt6-ad3-ry801-15h-34.raw</t>
  </si>
  <si>
    <t>0367923-0154-pdt6-ad3-ry801-15h-35.raw</t>
  </si>
  <si>
    <t>0367923-0154-pdt6-ad3-ry801-15h-36.raw</t>
  </si>
  <si>
    <t>0367923-0154-pdt6-ad3-ry801-15h-37.raw</t>
  </si>
  <si>
    <t>0367923-0154-pdt6-ad3-ry801-15h-38.raw</t>
  </si>
  <si>
    <t>0367923-0154-pdt6-ad3-ry801-15h-39.raw</t>
  </si>
  <si>
    <t>0367923-0154-pdt6-ad3-ry801-15h-40.raw</t>
  </si>
  <si>
    <t>0367923-0154-pdt6-ad3-ry801-15h-41.raw</t>
  </si>
  <si>
    <t>0367923-0154-pdt6-ad3-ry801-15h-42.raw</t>
  </si>
  <si>
    <t>0367923-0154-pdt6-ad3-ry801-15h-43.raw</t>
  </si>
  <si>
    <t>0367923-0154-pdt6-ad3-ry801-15h-44.raw</t>
  </si>
  <si>
    <t>0367923-0154-pdt6-ad3-ry801-15h-45.raw</t>
  </si>
  <si>
    <t>0367923-0154-pdt6-ad3-ry801-15h-46.raw</t>
  </si>
  <si>
    <t>0367923-0154-pdt6-ad3-ry801-15h-47.raw</t>
  </si>
  <si>
    <t>0367923-0154-pdt6-ad3-ry801-15h-48.raw</t>
  </si>
  <si>
    <t>A</t>
  </si>
  <si>
    <t>1</t>
  </si>
  <si>
    <t>B</t>
  </si>
  <si>
    <t>C</t>
  </si>
  <si>
    <t>D</t>
  </si>
  <si>
    <t>E</t>
  </si>
  <si>
    <t>F</t>
  </si>
  <si>
    <t>G</t>
  </si>
  <si>
    <t>H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</si>
  <si>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</si>
  <si>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</si>
  <si>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</si>
  <si>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</si>
  <si>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</si>
  <si>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</si>
  <si>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</si>
  <si>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</si>
  <si>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</si>
  <si>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</si>
  <si>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</si>
  <si>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Product 6</t>
  </si>
  <si>
    <t>Reaction Scale [umol]</t>
  </si>
  <si>
    <t>Plate Design</t>
  </si>
  <si>
    <t>Catalyst loading [mol%]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</si>
  <si>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</si>
  <si>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</si>
  <si>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</si>
  <si>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</si>
  <si>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</si>
  <si>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</si>
  <si>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</si>
  <si>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</si>
  <si>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</si>
  <si>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</si>
  <si>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</si>
  <si>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</si>
  <si>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Number of copies</t>
  </si>
  <si>
    <t>B1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</si>
  <si>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</si>
  <si>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</si>
  <si>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</si>
  <si>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</si>
  <si>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</si>
  <si>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</si>
  <si>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</si>
  <si>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</si>
  <si>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</si>
  <si>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</si>
  <si>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</si>
  <si>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Volume of Stock solution (uL)</t>
  </si>
  <si>
    <t>Volume per Dose ( uL)</t>
  </si>
  <si>
    <t>Ligand</t>
  </si>
  <si>
    <t>ID</t>
  </si>
  <si>
    <t>L#</t>
  </si>
  <si>
    <t>Position</t>
  </si>
  <si>
    <t>MW</t>
  </si>
  <si>
    <t>mass of 1 umol (mg)</t>
  </si>
  <si>
    <t>stock soln (mg) in 1.1 mL HFIP</t>
  </si>
  <si>
    <t>Denmark lab: BJ-2020-060</t>
  </si>
  <si>
    <t>n/a</t>
  </si>
  <si>
    <t>A1, C1, E1, G1</t>
  </si>
  <si>
    <t>22_4_4_28</t>
  </si>
  <si>
    <t>L-006563084-000M001</t>
  </si>
  <si>
    <t>249_4_4_3</t>
  </si>
  <si>
    <t>L-006561061-000M001</t>
  </si>
  <si>
    <t>172_2_2_17</t>
  </si>
  <si>
    <t>L-006573161-000A001</t>
  </si>
  <si>
    <t>Denmark lab: BJ-2020-059</t>
  </si>
  <si>
    <t>254_2_2_11</t>
  </si>
  <si>
    <t>L-006561062-000W001</t>
  </si>
  <si>
    <t>16_1_3_9</t>
  </si>
  <si>
    <t>L-006570096-000C001</t>
  </si>
  <si>
    <t>200_1_3_21</t>
  </si>
  <si>
    <t>L-006570095-000U001</t>
  </si>
  <si>
    <t>73_1_3_29</t>
  </si>
  <si>
    <t>L-006563080-000C001</t>
  </si>
  <si>
    <t>14_1_2_14</t>
  </si>
  <si>
    <t>L-006563085-000W001</t>
  </si>
  <si>
    <t>56_1_2_1</t>
  </si>
  <si>
    <t>L-006563083-000D001</t>
  </si>
  <si>
    <t>ACK-2020-091</t>
  </si>
  <si>
    <t>diMe-tBu-262</t>
  </si>
  <si>
    <t>L-006573320-000S001</t>
  </si>
  <si>
    <t>187_4_1_30</t>
  </si>
  <si>
    <t>L-006570099-000D001</t>
  </si>
  <si>
    <t>diMe-187_4_1_30</t>
  </si>
  <si>
    <t>L-006570098-000V001</t>
  </si>
  <si>
    <t>185_2_1_10</t>
  </si>
  <si>
    <t>L-006563081-000L001</t>
  </si>
  <si>
    <t>diMe-185_2_1_10</t>
  </si>
  <si>
    <t>L-006561065-000X001</t>
  </si>
  <si>
    <t>185_2_1_15</t>
  </si>
  <si>
    <t>L-006563082-000V001</t>
  </si>
  <si>
    <t>3_2_1_18</t>
  </si>
  <si>
    <t>L-006561066-000F001</t>
  </si>
  <si>
    <t>250_3_1_12</t>
  </si>
  <si>
    <t>L-006561060-000D001</t>
  </si>
  <si>
    <t>252_1_1_8</t>
  </si>
  <si>
    <t>L-006573319-000C001</t>
  </si>
  <si>
    <t>225_1_1_13</t>
  </si>
  <si>
    <t>L-006573162-000J001</t>
  </si>
  <si>
    <t>diMe-225_1_1_13</t>
  </si>
  <si>
    <t>L-006561064-000N001</t>
  </si>
  <si>
    <t>Denmark lab: 90-1-1-17</t>
  </si>
  <si>
    <t>Inlet Method</t>
  </si>
  <si>
    <t>Pdt/IS (210 nm)</t>
  </si>
  <si>
    <t>%ee Syn (210 nm)</t>
  </si>
  <si>
    <t>%ee anti (210 nm)</t>
  </si>
  <si>
    <t>_V2_AD3_MeOH_IBA_Grad</t>
  </si>
  <si>
    <t>SED: BJ-2020-060</t>
  </si>
  <si>
    <t>SED: BJ-2020-059</t>
  </si>
  <si>
    <t>SED: 90-1-1-17</t>
  </si>
  <si>
    <t>n/a due to overlapping peak</t>
  </si>
  <si>
    <t>dr (syn/anti)</t>
  </si>
  <si>
    <t>From test set data</t>
  </si>
  <si>
    <t>0367923-0143-pdt6-ad3-meoh-iba-15h-22.raw</t>
  </si>
  <si>
    <t>SED 9-1-1-17</t>
  </si>
  <si>
    <t>0367923-0143-pdt6-ad3-meoh-iba-15h-46.raw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</si>
</sst>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##"/>
    <numFmt numFmtId="165" formatCode="#.00000"/>
    <numFmt numFmtId="166" formatCode="#.00"/>
    <numFmt numFmtId="167" formatCode="0.0%"/>
    <numFmt numFmtId="168" formatCode="0.0"/>
  </numFmts>
  <fonts count="12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b/>
      <sz val="10"/>
      <color rgb="FF0070C0"/>
      <name val="Arial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0"/>
      <name val="Arial"/>
      <family val="2"/>
    </font>
    <font>
      <sz val="10"/>
      <name val="Arial"/>
      <family val="2"/>
    </font>
    <font>
      <sz val="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7">
    <xf numFmtId="0" fontId="0" fillId="0" borderId="0"/>
    <xf numFmtId="9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42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0" fontId="1" fillId="0" borderId="0"/>
  </cellStyleXfs>
  <cellXfs count="36">
    <xf numFmtId="0" fontId="0" fillId="0" borderId="0" xfId="0"/>
    <xf numFmtId="0" fontId="0" fillId="0" borderId="0" xfId="0" applyNumberFormat="1" applyFont="1" applyFill="1" applyBorder="1" applyAlignment="1" applyProtection="1">
      <alignment wrapText="1"/>
    </xf>
    <xf numFmtId="0" fontId="0" fillId="0" borderId="0" xfId="0" applyAlignment="1">
      <alignment horizontal="center"/>
    </xf>
    <xf numFmtId="166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6" fillId="2" borderId="1" xfId="6" applyFont="1" applyFill="1" applyBorder="1" applyAlignment="1">
      <alignment horizontal="center"/>
    </xf>
    <xf numFmtId="0" fontId="7" fillId="2" borderId="2" xfId="6" applyFont="1" applyFill="1" applyBorder="1" applyAlignment="1">
      <alignment horizontal="center"/>
    </xf>
    <xf numFmtId="0" fontId="1" fillId="0" borderId="0" xfId="6" applyAlignment="1">
      <alignment horizontal="center"/>
    </xf>
    <xf numFmtId="0" fontId="3" fillId="3" borderId="0" xfId="6" applyFont="1" applyFill="1"/>
    <xf numFmtId="0" fontId="1" fillId="0" borderId="0" xfId="6"/>
    <xf numFmtId="0" fontId="6" fillId="2" borderId="3" xfId="6" applyFont="1" applyFill="1" applyBorder="1" applyAlignment="1">
      <alignment horizontal="center"/>
    </xf>
    <xf numFmtId="0" fontId="7" fillId="2" borderId="4" xfId="6" applyFont="1" applyFill="1" applyBorder="1" applyAlignment="1">
      <alignment horizontal="center"/>
    </xf>
    <xf numFmtId="0" fontId="1" fillId="0" borderId="5" xfId="6" applyBorder="1" applyAlignment="1">
      <alignment horizontal="center"/>
    </xf>
    <xf numFmtId="0" fontId="1" fillId="0" borderId="6" xfId="6" applyBorder="1" applyAlignment="1">
      <alignment horizontal="center"/>
    </xf>
    <xf numFmtId="0" fontId="1" fillId="0" borderId="7" xfId="6" applyBorder="1" applyAlignment="1">
      <alignment horizontal="center"/>
    </xf>
    <xf numFmtId="0" fontId="1" fillId="0" borderId="8" xfId="6" applyBorder="1" applyAlignment="1">
      <alignment horizontal="center"/>
    </xf>
    <xf numFmtId="0" fontId="1" fillId="0" borderId="9" xfId="6" applyBorder="1" applyAlignment="1">
      <alignment horizontal="center"/>
    </xf>
    <xf numFmtId="0" fontId="1" fillId="0" borderId="10" xfId="6" applyBorder="1" applyAlignment="1">
      <alignment horizontal="center"/>
    </xf>
    <xf numFmtId="0" fontId="6" fillId="2" borderId="4" xfId="6" applyFont="1" applyFill="1" applyBorder="1" applyAlignment="1">
      <alignment horizontal="center"/>
    </xf>
    <xf numFmtId="0" fontId="6" fillId="2" borderId="11" xfId="6" applyFont="1" applyFill="1" applyBorder="1" applyAlignment="1">
      <alignment horizontal="center"/>
    </xf>
    <xf numFmtId="0" fontId="6" fillId="2" borderId="12" xfId="6" applyFont="1" applyFill="1" applyBorder="1" applyAlignment="1">
      <alignment horizontal="center"/>
    </xf>
    <xf numFmtId="0" fontId="1" fillId="0" borderId="13" xfId="6" applyBorder="1" applyAlignment="1">
      <alignment horizontal="center"/>
    </xf>
    <xf numFmtId="0" fontId="1" fillId="0" borderId="14" xfId="6" applyBorder="1" applyAlignment="1">
      <alignment horizontal="center"/>
    </xf>
    <xf numFmtId="0" fontId="3" fillId="0" borderId="0" xfId="6" applyFont="1" applyAlignment="1">
      <alignment horizontal="center"/>
    </xf>
    <xf numFmtId="2" fontId="1" fillId="0" borderId="0" xfId="6" applyNumberFormat="1" applyAlignment="1">
      <alignment horizontal="center"/>
    </xf>
    <xf numFmtId="0" fontId="8" fillId="0" borderId="0" xfId="6" applyFont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10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168" fontId="0" fillId="0" borderId="0" xfId="0" applyNumberFormat="1" applyAlignment="1">
      <alignment horizontal="center"/>
    </xf>
  </cellXfs>
  <cellStyles count="7">
    <cellStyle name="Comma" xfId="4" xr:uid="{00000000-0005-0000-0000-000004000000}"/>
    <cellStyle name="Comma [0]" xfId="5" xr:uid="{00000000-0005-0000-0000-000005000000}"/>
    <cellStyle name="Currency" xfId="2" xr:uid="{00000000-0005-0000-0000-000002000000}"/>
    <cellStyle name="Currency [0]" xfId="3" xr:uid="{00000000-0005-0000-0000-000003000000}"/>
    <cellStyle name="Normal" xfId="0" builtinId="0"/>
    <cellStyle name="Normal 2" xfId="6" xr:uid="{44C0EB58-E88E-413C-9A4D-CE518F844BB6}"/>
    <cellStyle name="Percent" xfId="1" xr:uid="{00000000-0005-0000-0000-000001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FFFFFF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emf"/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26" Type="http://schemas.openxmlformats.org/officeDocument/2006/relationships/image" Target="../media/image27.emf"/><Relationship Id="rId39" Type="http://schemas.openxmlformats.org/officeDocument/2006/relationships/image" Target="../media/image40.emf"/><Relationship Id="rId3" Type="http://schemas.openxmlformats.org/officeDocument/2006/relationships/image" Target="../media/image4.emf"/><Relationship Id="rId21" Type="http://schemas.openxmlformats.org/officeDocument/2006/relationships/image" Target="../media/image22.emf"/><Relationship Id="rId34" Type="http://schemas.openxmlformats.org/officeDocument/2006/relationships/image" Target="../media/image35.emf"/><Relationship Id="rId42" Type="http://schemas.openxmlformats.org/officeDocument/2006/relationships/image" Target="../media/image43.emf"/><Relationship Id="rId47" Type="http://schemas.openxmlformats.org/officeDocument/2006/relationships/image" Target="../media/image48.emf"/><Relationship Id="rId7" Type="http://schemas.openxmlformats.org/officeDocument/2006/relationships/image" Target="../media/image8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5" Type="http://schemas.openxmlformats.org/officeDocument/2006/relationships/image" Target="../media/image26.emf"/><Relationship Id="rId33" Type="http://schemas.openxmlformats.org/officeDocument/2006/relationships/image" Target="../media/image34.emf"/><Relationship Id="rId38" Type="http://schemas.openxmlformats.org/officeDocument/2006/relationships/image" Target="../media/image39.emf"/><Relationship Id="rId46" Type="http://schemas.openxmlformats.org/officeDocument/2006/relationships/image" Target="../media/image47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0" Type="http://schemas.openxmlformats.org/officeDocument/2006/relationships/image" Target="../media/image21.emf"/><Relationship Id="rId29" Type="http://schemas.openxmlformats.org/officeDocument/2006/relationships/image" Target="../media/image30.emf"/><Relationship Id="rId41" Type="http://schemas.openxmlformats.org/officeDocument/2006/relationships/image" Target="../media/image42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24" Type="http://schemas.openxmlformats.org/officeDocument/2006/relationships/image" Target="../media/image25.emf"/><Relationship Id="rId32" Type="http://schemas.openxmlformats.org/officeDocument/2006/relationships/image" Target="../media/image33.emf"/><Relationship Id="rId37" Type="http://schemas.openxmlformats.org/officeDocument/2006/relationships/image" Target="../media/image38.emf"/><Relationship Id="rId40" Type="http://schemas.openxmlformats.org/officeDocument/2006/relationships/image" Target="../media/image41.emf"/><Relationship Id="rId45" Type="http://schemas.openxmlformats.org/officeDocument/2006/relationships/image" Target="../media/image46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23" Type="http://schemas.openxmlformats.org/officeDocument/2006/relationships/image" Target="../media/image24.emf"/><Relationship Id="rId28" Type="http://schemas.openxmlformats.org/officeDocument/2006/relationships/image" Target="../media/image29.emf"/><Relationship Id="rId36" Type="http://schemas.openxmlformats.org/officeDocument/2006/relationships/image" Target="../media/image37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31" Type="http://schemas.openxmlformats.org/officeDocument/2006/relationships/image" Target="../media/image32.emf"/><Relationship Id="rId44" Type="http://schemas.openxmlformats.org/officeDocument/2006/relationships/image" Target="../media/image45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Relationship Id="rId22" Type="http://schemas.openxmlformats.org/officeDocument/2006/relationships/image" Target="../media/image23.emf"/><Relationship Id="rId27" Type="http://schemas.openxmlformats.org/officeDocument/2006/relationships/image" Target="../media/image28.emf"/><Relationship Id="rId30" Type="http://schemas.openxmlformats.org/officeDocument/2006/relationships/image" Target="../media/image31.emf"/><Relationship Id="rId35" Type="http://schemas.openxmlformats.org/officeDocument/2006/relationships/image" Target="../media/image36.emf"/><Relationship Id="rId43" Type="http://schemas.openxmlformats.org/officeDocument/2006/relationships/image" Target="../media/image44.emf"/><Relationship Id="rId48" Type="http://schemas.openxmlformats.org/officeDocument/2006/relationships/image" Target="../media/image49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emf"/><Relationship Id="rId13" Type="http://schemas.openxmlformats.org/officeDocument/2006/relationships/image" Target="../media/image62.emf"/><Relationship Id="rId18" Type="http://schemas.openxmlformats.org/officeDocument/2006/relationships/image" Target="../media/image67.emf"/><Relationship Id="rId3" Type="http://schemas.openxmlformats.org/officeDocument/2006/relationships/image" Target="../media/image52.emf"/><Relationship Id="rId21" Type="http://schemas.openxmlformats.org/officeDocument/2006/relationships/image" Target="../media/image70.emf"/><Relationship Id="rId7" Type="http://schemas.openxmlformats.org/officeDocument/2006/relationships/image" Target="../media/image56.emf"/><Relationship Id="rId12" Type="http://schemas.openxmlformats.org/officeDocument/2006/relationships/image" Target="../media/image61.emf"/><Relationship Id="rId17" Type="http://schemas.openxmlformats.org/officeDocument/2006/relationships/image" Target="../media/image66.emf"/><Relationship Id="rId2" Type="http://schemas.openxmlformats.org/officeDocument/2006/relationships/image" Target="../media/image51.emf"/><Relationship Id="rId16" Type="http://schemas.openxmlformats.org/officeDocument/2006/relationships/image" Target="../media/image65.emf"/><Relationship Id="rId20" Type="http://schemas.openxmlformats.org/officeDocument/2006/relationships/image" Target="../media/image69.emf"/><Relationship Id="rId1" Type="http://schemas.openxmlformats.org/officeDocument/2006/relationships/image" Target="../media/image50.emf"/><Relationship Id="rId6" Type="http://schemas.openxmlformats.org/officeDocument/2006/relationships/image" Target="../media/image55.emf"/><Relationship Id="rId11" Type="http://schemas.openxmlformats.org/officeDocument/2006/relationships/image" Target="../media/image60.emf"/><Relationship Id="rId24" Type="http://schemas.openxmlformats.org/officeDocument/2006/relationships/image" Target="../media/image73.emf"/><Relationship Id="rId5" Type="http://schemas.openxmlformats.org/officeDocument/2006/relationships/image" Target="../media/image54.emf"/><Relationship Id="rId15" Type="http://schemas.openxmlformats.org/officeDocument/2006/relationships/image" Target="../media/image64.emf"/><Relationship Id="rId23" Type="http://schemas.openxmlformats.org/officeDocument/2006/relationships/image" Target="../media/image72.emf"/><Relationship Id="rId10" Type="http://schemas.openxmlformats.org/officeDocument/2006/relationships/image" Target="../media/image59.emf"/><Relationship Id="rId19" Type="http://schemas.openxmlformats.org/officeDocument/2006/relationships/image" Target="../media/image68.emf"/><Relationship Id="rId4" Type="http://schemas.openxmlformats.org/officeDocument/2006/relationships/image" Target="../media/image53.emf"/><Relationship Id="rId9" Type="http://schemas.openxmlformats.org/officeDocument/2006/relationships/image" Target="../media/image58.emf"/><Relationship Id="rId14" Type="http://schemas.openxmlformats.org/officeDocument/2006/relationships/image" Target="../media/image63.emf"/><Relationship Id="rId22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708660</xdr:colOff>
          <xdr:row>0</xdr:row>
          <xdr:rowOff>114300</xdr:rowOff>
        </xdr:from>
        <xdr:to>
          <xdr:col>0</xdr:col>
          <xdr:colOff>1912620</xdr:colOff>
          <xdr:row>0</xdr:row>
          <xdr:rowOff>1127760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59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59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59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5</xdr:row>
      <xdr:rowOff>0</xdr:rowOff>
    </xdr:from>
    <xdr:to>
      <xdr:col>4</xdr:col>
      <xdr:colOff>0</xdr:colOff>
      <xdr:row>6</xdr:row>
      <xdr:rowOff>0</xdr:rowOff>
    </xdr:to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0</xdr:rowOff>
    </xdr:from>
    <xdr:to>
      <xdr:col>4</xdr:col>
      <xdr:colOff>0</xdr:colOff>
      <xdr:row>7</xdr:row>
      <xdr:rowOff>0</xdr:rowOff>
    </xdr:to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7</xdr:row>
      <xdr:rowOff>0</xdr:rowOff>
    </xdr:from>
    <xdr:to>
      <xdr:col>4</xdr:col>
      <xdr:colOff>0</xdr:colOff>
      <xdr:row>8</xdr:row>
      <xdr:rowOff>0</xdr:rowOff>
    </xdr:to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22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8</xdr:row>
      <xdr:rowOff>0</xdr:rowOff>
    </xdr:from>
    <xdr:to>
      <xdr:col>4</xdr:col>
      <xdr:colOff>0</xdr:colOff>
      <xdr:row>9</xdr:row>
      <xdr:rowOff>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622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5</xdr:row>
      <xdr:rowOff>0</xdr:rowOff>
    </xdr:from>
    <xdr:to>
      <xdr:col>5</xdr:col>
      <xdr:colOff>0</xdr:colOff>
      <xdr:row>6</xdr:row>
      <xdr:rowOff>0</xdr:rowOff>
    </xdr:to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385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6</xdr:row>
      <xdr:rowOff>0</xdr:rowOff>
    </xdr:from>
    <xdr:to>
      <xdr:col>5</xdr:col>
      <xdr:colOff>0</xdr:colOff>
      <xdr:row>7</xdr:row>
      <xdr:rowOff>0</xdr:rowOff>
    </xdr:to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385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7</xdr:row>
      <xdr:rowOff>0</xdr:rowOff>
    </xdr:from>
    <xdr:to>
      <xdr:col>5</xdr:col>
      <xdr:colOff>0</xdr:colOff>
      <xdr:row>8</xdr:row>
      <xdr:rowOff>0</xdr:rowOff>
    </xdr:to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385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8</xdr:row>
      <xdr:rowOff>0</xdr:rowOff>
    </xdr:from>
    <xdr:to>
      <xdr:col>5</xdr:col>
      <xdr:colOff>0</xdr:colOff>
      <xdr:row>9</xdr:row>
      <xdr:rowOff>0</xdr:rowOff>
    </xdr:to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3857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</xdr:row>
      <xdr:rowOff>0</xdr:rowOff>
    </xdr:from>
    <xdr:to>
      <xdr:col>6</xdr:col>
      <xdr:colOff>0</xdr:colOff>
      <xdr:row>6</xdr:row>
      <xdr:rowOff>0</xdr:rowOff>
    </xdr:to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149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</xdr:row>
      <xdr:rowOff>0</xdr:rowOff>
    </xdr:from>
    <xdr:to>
      <xdr:col>6</xdr:col>
      <xdr:colOff>0</xdr:colOff>
      <xdr:row>7</xdr:row>
      <xdr:rowOff>0</xdr:rowOff>
    </xdr:to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149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</xdr:row>
      <xdr:rowOff>0</xdr:rowOff>
    </xdr:from>
    <xdr:to>
      <xdr:col>6</xdr:col>
      <xdr:colOff>0</xdr:colOff>
      <xdr:row>8</xdr:row>
      <xdr:rowOff>0</xdr:rowOff>
    </xdr:to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149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149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</xdr:row>
      <xdr:rowOff>0</xdr:rowOff>
    </xdr:from>
    <xdr:to>
      <xdr:col>7</xdr:col>
      <xdr:colOff>0</xdr:colOff>
      <xdr:row>6</xdr:row>
      <xdr:rowOff>0</xdr:rowOff>
    </xdr:to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9912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912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912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9912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</xdr:row>
      <xdr:rowOff>0</xdr:rowOff>
    </xdr:from>
    <xdr:to>
      <xdr:col>8</xdr:col>
      <xdr:colOff>0</xdr:colOff>
      <xdr:row>6</xdr:row>
      <xdr:rowOff>0</xdr:rowOff>
    </xdr:to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675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675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</xdr:row>
      <xdr:rowOff>0</xdr:rowOff>
    </xdr:from>
    <xdr:to>
      <xdr:col>8</xdr:col>
      <xdr:colOff>0</xdr:colOff>
      <xdr:row>8</xdr:row>
      <xdr:rowOff>0</xdr:rowOff>
    </xdr:to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675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</xdr:row>
      <xdr:rowOff>0</xdr:rowOff>
    </xdr:from>
    <xdr:to>
      <xdr:col>9</xdr:col>
      <xdr:colOff>0</xdr:colOff>
      <xdr:row>6</xdr:row>
      <xdr:rowOff>0</xdr:rowOff>
    </xdr:to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438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438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387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</xdr:row>
      <xdr:rowOff>0</xdr:rowOff>
    </xdr:from>
    <xdr:to>
      <xdr:col>10</xdr:col>
      <xdr:colOff>0</xdr:colOff>
      <xdr:row>6</xdr:row>
      <xdr:rowOff>0</xdr:rowOff>
    </xdr:to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02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2202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7</xdr:row>
      <xdr:rowOff>0</xdr:rowOff>
    </xdr:from>
    <xdr:to>
      <xdr:col>10</xdr:col>
      <xdr:colOff>0</xdr:colOff>
      <xdr:row>8</xdr:row>
      <xdr:rowOff>0</xdr:rowOff>
    </xdr:to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2202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2202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</xdr:row>
      <xdr:rowOff>0</xdr:rowOff>
    </xdr:from>
    <xdr:to>
      <xdr:col>11</xdr:col>
      <xdr:colOff>0</xdr:colOff>
      <xdr:row>6</xdr:row>
      <xdr:rowOff>0</xdr:rowOff>
    </xdr:to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2965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</xdr:row>
      <xdr:rowOff>0</xdr:rowOff>
    </xdr:from>
    <xdr:to>
      <xdr:col>11</xdr:col>
      <xdr:colOff>0</xdr:colOff>
      <xdr:row>7</xdr:row>
      <xdr:rowOff>0</xdr:rowOff>
    </xdr:to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2965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</xdr:row>
      <xdr:rowOff>0</xdr:rowOff>
    </xdr:from>
    <xdr:to>
      <xdr:col>11</xdr:col>
      <xdr:colOff>0</xdr:colOff>
      <xdr:row>8</xdr:row>
      <xdr:rowOff>0</xdr:rowOff>
    </xdr:to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2965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</xdr:row>
      <xdr:rowOff>0</xdr:rowOff>
    </xdr:from>
    <xdr:to>
      <xdr:col>11</xdr:col>
      <xdr:colOff>0</xdr:colOff>
      <xdr:row>9</xdr:row>
      <xdr:rowOff>0</xdr:rowOff>
    </xdr:to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2965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5</xdr:row>
      <xdr:rowOff>0</xdr:rowOff>
    </xdr:from>
    <xdr:to>
      <xdr:col>12</xdr:col>
      <xdr:colOff>0</xdr:colOff>
      <xdr:row>6</xdr:row>
      <xdr:rowOff>0</xdr:rowOff>
    </xdr:to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728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6</xdr:row>
      <xdr:rowOff>0</xdr:rowOff>
    </xdr:from>
    <xdr:to>
      <xdr:col>12</xdr:col>
      <xdr:colOff>0</xdr:colOff>
      <xdr:row>7</xdr:row>
      <xdr:rowOff>0</xdr:rowOff>
    </xdr:to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3728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3728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8</xdr:row>
      <xdr:rowOff>0</xdr:rowOff>
    </xdr:from>
    <xdr:to>
      <xdr:col>12</xdr:col>
      <xdr:colOff>0</xdr:colOff>
      <xdr:row>9</xdr:row>
      <xdr:rowOff>0</xdr:rowOff>
    </xdr:to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3728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5</xdr:row>
      <xdr:rowOff>0</xdr:rowOff>
    </xdr:from>
    <xdr:to>
      <xdr:col>13</xdr:col>
      <xdr:colOff>0</xdr:colOff>
      <xdr:row>6</xdr:row>
      <xdr:rowOff>0</xdr:rowOff>
    </xdr:to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491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6</xdr:row>
      <xdr:rowOff>0</xdr:rowOff>
    </xdr:from>
    <xdr:to>
      <xdr:col>13</xdr:col>
      <xdr:colOff>0</xdr:colOff>
      <xdr:row>7</xdr:row>
      <xdr:rowOff>0</xdr:rowOff>
    </xdr:to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491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7</xdr:row>
      <xdr:rowOff>0</xdr:rowOff>
    </xdr:from>
    <xdr:to>
      <xdr:col>13</xdr:col>
      <xdr:colOff>0</xdr:colOff>
      <xdr:row>8</xdr:row>
      <xdr:rowOff>0</xdr:rowOff>
    </xdr:to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491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8</xdr:row>
      <xdr:rowOff>0</xdr:rowOff>
    </xdr:from>
    <xdr:to>
      <xdr:col>13</xdr:col>
      <xdr:colOff>0</xdr:colOff>
      <xdr:row>9</xdr:row>
      <xdr:rowOff>0</xdr:rowOff>
    </xdr:to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49175" y="1866900"/>
          <a:ext cx="1076325" cy="3524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60960</xdr:colOff>
          <xdr:row>11</xdr:row>
          <xdr:rowOff>83820</xdr:rowOff>
        </xdr:from>
        <xdr:to>
          <xdr:col>0</xdr:col>
          <xdr:colOff>1623060</xdr:colOff>
          <xdr:row>11</xdr:row>
          <xdr:rowOff>1188720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2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12</xdr:row>
          <xdr:rowOff>137160</xdr:rowOff>
        </xdr:from>
        <xdr:to>
          <xdr:col>0</xdr:col>
          <xdr:colOff>1584960</xdr:colOff>
          <xdr:row>12</xdr:row>
          <xdr:rowOff>1249680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2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213360</xdr:colOff>
          <xdr:row>13</xdr:row>
          <xdr:rowOff>251460</xdr:rowOff>
        </xdr:from>
        <xdr:to>
          <xdr:col>0</xdr:col>
          <xdr:colOff>1630680</xdr:colOff>
          <xdr:row>13</xdr:row>
          <xdr:rowOff>1013460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  <a:ext uri="{FF2B5EF4-FFF2-40B4-BE49-F238E27FC236}">
                  <a16:creationId xmlns:a16="http://schemas.microsoft.com/office/drawing/2014/main" id="{00000000-0008-0000-0200-00000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14</xdr:row>
          <xdr:rowOff>144780</xdr:rowOff>
        </xdr:from>
        <xdr:to>
          <xdr:col>0</xdr:col>
          <xdr:colOff>1882140</xdr:colOff>
          <xdr:row>14</xdr:row>
          <xdr:rowOff>2072640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2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15</xdr:row>
          <xdr:rowOff>99060</xdr:rowOff>
        </xdr:from>
        <xdr:to>
          <xdr:col>0</xdr:col>
          <xdr:colOff>1470660</xdr:colOff>
          <xdr:row>15</xdr:row>
          <xdr:rowOff>1333500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00000000-0008-0000-0200-00000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16</xdr:row>
          <xdr:rowOff>76200</xdr:rowOff>
        </xdr:from>
        <xdr:to>
          <xdr:col>0</xdr:col>
          <xdr:colOff>1889760</xdr:colOff>
          <xdr:row>16</xdr:row>
          <xdr:rowOff>1615440</xdr:rowOff>
        </xdr:to>
        <xdr:sp macro="" textlink="">
          <xdr:nvSpPr>
            <xdr:cNvPr id="3078" name="Object 6" hidden="1">
              <a:extLst>
                <a:ext uri="{63B3BB69-23CF-44E3-9099-C40C66FF867C}">
                  <a14:compatExt spid="_x0000_s3078"/>
                </a:ext>
                <a:ext uri="{FF2B5EF4-FFF2-40B4-BE49-F238E27FC236}">
                  <a16:creationId xmlns:a16="http://schemas.microsoft.com/office/drawing/2014/main" id="{00000000-0008-0000-0200-00000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17</xdr:row>
          <xdr:rowOff>137160</xdr:rowOff>
        </xdr:from>
        <xdr:to>
          <xdr:col>0</xdr:col>
          <xdr:colOff>1653540</xdr:colOff>
          <xdr:row>17</xdr:row>
          <xdr:rowOff>1295400</xdr:rowOff>
        </xdr:to>
        <xdr:sp macro="" textlink="">
          <xdr:nvSpPr>
            <xdr:cNvPr id="3079" name="Object 7" hidden="1">
              <a:extLst>
                <a:ext uri="{63B3BB69-23CF-44E3-9099-C40C66FF867C}">
                  <a14:compatExt spid="_x0000_s3079"/>
                </a:ext>
                <a:ext uri="{FF2B5EF4-FFF2-40B4-BE49-F238E27FC236}">
                  <a16:creationId xmlns:a16="http://schemas.microsoft.com/office/drawing/2014/main" id="{00000000-0008-0000-0200-00000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18</xdr:row>
          <xdr:rowOff>114300</xdr:rowOff>
        </xdr:from>
        <xdr:to>
          <xdr:col>0</xdr:col>
          <xdr:colOff>1661160</xdr:colOff>
          <xdr:row>18</xdr:row>
          <xdr:rowOff>1226820</xdr:rowOff>
        </xdr:to>
        <xdr:sp macro="" textlink="">
          <xdr:nvSpPr>
            <xdr:cNvPr id="3080" name="Object 8" hidden="1">
              <a:extLst>
                <a:ext uri="{63B3BB69-23CF-44E3-9099-C40C66FF867C}">
                  <a14:compatExt spid="_x0000_s3080"/>
                </a:ext>
                <a:ext uri="{FF2B5EF4-FFF2-40B4-BE49-F238E27FC236}">
                  <a16:creationId xmlns:a16="http://schemas.microsoft.com/office/drawing/2014/main" id="{00000000-0008-0000-0200-00000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83820</xdr:colOff>
          <xdr:row>19</xdr:row>
          <xdr:rowOff>182880</xdr:rowOff>
        </xdr:from>
        <xdr:to>
          <xdr:col>0</xdr:col>
          <xdr:colOff>1866900</xdr:colOff>
          <xdr:row>19</xdr:row>
          <xdr:rowOff>1455420</xdr:rowOff>
        </xdr:to>
        <xdr:sp macro="" textlink="">
          <xdr:nvSpPr>
            <xdr:cNvPr id="3081" name="Object 9" hidden="1">
              <a:extLst>
                <a:ext uri="{63B3BB69-23CF-44E3-9099-C40C66FF867C}">
                  <a14:compatExt spid="_x0000_s3081"/>
                </a:ext>
                <a:ext uri="{FF2B5EF4-FFF2-40B4-BE49-F238E27FC236}">
                  <a16:creationId xmlns:a16="http://schemas.microsoft.com/office/drawing/2014/main" id="{00000000-0008-0000-0200-00000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304800</xdr:colOff>
          <xdr:row>20</xdr:row>
          <xdr:rowOff>76200</xdr:rowOff>
        </xdr:from>
        <xdr:to>
          <xdr:col>0</xdr:col>
          <xdr:colOff>1729740</xdr:colOff>
          <xdr:row>20</xdr:row>
          <xdr:rowOff>1440180</xdr:rowOff>
        </xdr:to>
        <xdr:sp macro="" textlink="">
          <xdr:nvSpPr>
            <xdr:cNvPr id="3082" name="Object 10" hidden="1">
              <a:extLst>
                <a:ext uri="{63B3BB69-23CF-44E3-9099-C40C66FF867C}">
                  <a14:compatExt spid="_x0000_s3082"/>
                </a:ext>
                <a:ext uri="{FF2B5EF4-FFF2-40B4-BE49-F238E27FC236}">
                  <a16:creationId xmlns:a16="http://schemas.microsoft.com/office/drawing/2014/main" id="{00000000-0008-0000-0200-00000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21</xdr:row>
          <xdr:rowOff>137160</xdr:rowOff>
        </xdr:from>
        <xdr:to>
          <xdr:col>0</xdr:col>
          <xdr:colOff>1668780</xdr:colOff>
          <xdr:row>21</xdr:row>
          <xdr:rowOff>1043940</xdr:rowOff>
        </xdr:to>
        <xdr:sp macro="" textlink="">
          <xdr:nvSpPr>
            <xdr:cNvPr id="3083" name="Object 11" hidden="1">
              <a:extLst>
                <a:ext uri="{63B3BB69-23CF-44E3-9099-C40C66FF867C}">
                  <a14:compatExt spid="_x0000_s3083"/>
                </a:ext>
                <a:ext uri="{FF2B5EF4-FFF2-40B4-BE49-F238E27FC236}">
                  <a16:creationId xmlns:a16="http://schemas.microsoft.com/office/drawing/2014/main" id="{00000000-0008-0000-0200-00000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22</xdr:row>
          <xdr:rowOff>190500</xdr:rowOff>
        </xdr:from>
        <xdr:to>
          <xdr:col>0</xdr:col>
          <xdr:colOff>1912620</xdr:colOff>
          <xdr:row>22</xdr:row>
          <xdr:rowOff>1150620</xdr:rowOff>
        </xdr:to>
        <xdr:sp macro="" textlink="">
          <xdr:nvSpPr>
            <xdr:cNvPr id="3084" name="Object 12" hidden="1">
              <a:extLst>
                <a:ext uri="{63B3BB69-23CF-44E3-9099-C40C66FF867C}">
                  <a14:compatExt spid="_x0000_s3084"/>
                </a:ext>
                <a:ext uri="{FF2B5EF4-FFF2-40B4-BE49-F238E27FC236}">
                  <a16:creationId xmlns:a16="http://schemas.microsoft.com/office/drawing/2014/main" id="{00000000-0008-0000-0200-00000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365760</xdr:colOff>
          <xdr:row>23</xdr:row>
          <xdr:rowOff>68580</xdr:rowOff>
        </xdr:from>
        <xdr:to>
          <xdr:col>0</xdr:col>
          <xdr:colOff>1783080</xdr:colOff>
          <xdr:row>23</xdr:row>
          <xdr:rowOff>944880</xdr:rowOff>
        </xdr:to>
        <xdr:sp macro="" textlink="">
          <xdr:nvSpPr>
            <xdr:cNvPr id="3085" name="Object 13" hidden="1">
              <a:extLst>
                <a:ext uri="{63B3BB69-23CF-44E3-9099-C40C66FF867C}">
                  <a14:compatExt spid="_x0000_s3085"/>
                </a:ext>
                <a:ext uri="{FF2B5EF4-FFF2-40B4-BE49-F238E27FC236}">
                  <a16:creationId xmlns:a16="http://schemas.microsoft.com/office/drawing/2014/main" id="{00000000-0008-0000-0200-00000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24</xdr:row>
          <xdr:rowOff>99060</xdr:rowOff>
        </xdr:from>
        <xdr:to>
          <xdr:col>0</xdr:col>
          <xdr:colOff>1752600</xdr:colOff>
          <xdr:row>24</xdr:row>
          <xdr:rowOff>1264920</xdr:rowOff>
        </xdr:to>
        <xdr:sp macro="" textlink="">
          <xdr:nvSpPr>
            <xdr:cNvPr id="3086" name="Object 14" hidden="1">
              <a:extLst>
                <a:ext uri="{63B3BB69-23CF-44E3-9099-C40C66FF867C}">
                  <a14:compatExt spid="_x0000_s3086"/>
                </a:ext>
                <a:ext uri="{FF2B5EF4-FFF2-40B4-BE49-F238E27FC236}">
                  <a16:creationId xmlns:a16="http://schemas.microsoft.com/office/drawing/2014/main" id="{00000000-0008-0000-0200-00000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297180</xdr:colOff>
          <xdr:row>25</xdr:row>
          <xdr:rowOff>137160</xdr:rowOff>
        </xdr:from>
        <xdr:to>
          <xdr:col>0</xdr:col>
          <xdr:colOff>1714500</xdr:colOff>
          <xdr:row>25</xdr:row>
          <xdr:rowOff>1310640</xdr:rowOff>
        </xdr:to>
        <xdr:sp macro="" textlink="">
          <xdr:nvSpPr>
            <xdr:cNvPr id="3087" name="Object 15" hidden="1">
              <a:extLst>
                <a:ext uri="{63B3BB69-23CF-44E3-9099-C40C66FF867C}">
                  <a14:compatExt spid="_x0000_s3087"/>
                </a:ext>
                <a:ext uri="{FF2B5EF4-FFF2-40B4-BE49-F238E27FC236}">
                  <a16:creationId xmlns:a16="http://schemas.microsoft.com/office/drawing/2014/main" id="{00000000-0008-0000-0200-00000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26</xdr:row>
          <xdr:rowOff>30480</xdr:rowOff>
        </xdr:from>
        <xdr:to>
          <xdr:col>0</xdr:col>
          <xdr:colOff>1676400</xdr:colOff>
          <xdr:row>26</xdr:row>
          <xdr:rowOff>1409700</xdr:rowOff>
        </xdr:to>
        <xdr:sp macro="" textlink="">
          <xdr:nvSpPr>
            <xdr:cNvPr id="3088" name="Object 16" hidden="1">
              <a:extLst>
                <a:ext uri="{63B3BB69-23CF-44E3-9099-C40C66FF867C}">
                  <a14:compatExt spid="_x0000_s3088"/>
                </a:ext>
                <a:ext uri="{FF2B5EF4-FFF2-40B4-BE49-F238E27FC236}">
                  <a16:creationId xmlns:a16="http://schemas.microsoft.com/office/drawing/2014/main" id="{00000000-0008-0000-0200-00001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27</xdr:row>
          <xdr:rowOff>99060</xdr:rowOff>
        </xdr:from>
        <xdr:to>
          <xdr:col>0</xdr:col>
          <xdr:colOff>1676400</xdr:colOff>
          <xdr:row>27</xdr:row>
          <xdr:rowOff>1242060</xdr:rowOff>
        </xdr:to>
        <xdr:sp macro="" textlink="">
          <xdr:nvSpPr>
            <xdr:cNvPr id="3089" name="Object 17" hidden="1">
              <a:extLst>
                <a:ext uri="{63B3BB69-23CF-44E3-9099-C40C66FF867C}">
                  <a14:compatExt spid="_x0000_s3089"/>
                </a:ext>
                <a:ext uri="{FF2B5EF4-FFF2-40B4-BE49-F238E27FC236}">
                  <a16:creationId xmlns:a16="http://schemas.microsoft.com/office/drawing/2014/main" id="{00000000-0008-0000-0200-00001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274320</xdr:colOff>
          <xdr:row>28</xdr:row>
          <xdr:rowOff>76200</xdr:rowOff>
        </xdr:from>
        <xdr:to>
          <xdr:col>0</xdr:col>
          <xdr:colOff>1691640</xdr:colOff>
          <xdr:row>28</xdr:row>
          <xdr:rowOff>1607820</xdr:rowOff>
        </xdr:to>
        <xdr:sp macro="" textlink="">
          <xdr:nvSpPr>
            <xdr:cNvPr id="3090" name="Object 18" hidden="1">
              <a:extLst>
                <a:ext uri="{63B3BB69-23CF-44E3-9099-C40C66FF867C}">
                  <a14:compatExt spid="_x0000_s3090"/>
                </a:ext>
                <a:ext uri="{FF2B5EF4-FFF2-40B4-BE49-F238E27FC236}">
                  <a16:creationId xmlns:a16="http://schemas.microsoft.com/office/drawing/2014/main" id="{00000000-0008-0000-0200-00001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29</xdr:row>
          <xdr:rowOff>83820</xdr:rowOff>
        </xdr:from>
        <xdr:to>
          <xdr:col>0</xdr:col>
          <xdr:colOff>1645920</xdr:colOff>
          <xdr:row>29</xdr:row>
          <xdr:rowOff>1341120</xdr:rowOff>
        </xdr:to>
        <xdr:sp macro="" textlink="">
          <xdr:nvSpPr>
            <xdr:cNvPr id="3091" name="Object 19" hidden="1">
              <a:extLst>
                <a:ext uri="{63B3BB69-23CF-44E3-9099-C40C66FF867C}">
                  <a14:compatExt spid="_x0000_s3091"/>
                </a:ext>
                <a:ext uri="{FF2B5EF4-FFF2-40B4-BE49-F238E27FC236}">
                  <a16:creationId xmlns:a16="http://schemas.microsoft.com/office/drawing/2014/main" id="{00000000-0008-0000-0200-00001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175260</xdr:colOff>
          <xdr:row>30</xdr:row>
          <xdr:rowOff>83820</xdr:rowOff>
        </xdr:from>
        <xdr:to>
          <xdr:col>0</xdr:col>
          <xdr:colOff>1844040</xdr:colOff>
          <xdr:row>30</xdr:row>
          <xdr:rowOff>1417320</xdr:rowOff>
        </xdr:to>
        <xdr:sp macro="" textlink="">
          <xdr:nvSpPr>
            <xdr:cNvPr id="3092" name="Object 20" hidden="1">
              <a:extLst>
                <a:ext uri="{63B3BB69-23CF-44E3-9099-C40C66FF867C}">
                  <a14:compatExt spid="_x0000_s3092"/>
                </a:ext>
                <a:ext uri="{FF2B5EF4-FFF2-40B4-BE49-F238E27FC236}">
                  <a16:creationId xmlns:a16="http://schemas.microsoft.com/office/drawing/2014/main" id="{00000000-0008-0000-0200-00001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31</xdr:row>
          <xdr:rowOff>137160</xdr:rowOff>
        </xdr:from>
        <xdr:to>
          <xdr:col>0</xdr:col>
          <xdr:colOff>1752600</xdr:colOff>
          <xdr:row>31</xdr:row>
          <xdr:rowOff>1409700</xdr:rowOff>
        </xdr:to>
        <xdr:sp macro="" textlink="">
          <xdr:nvSpPr>
            <xdr:cNvPr id="3093" name="Object 21" hidden="1">
              <a:extLst>
                <a:ext uri="{63B3BB69-23CF-44E3-9099-C40C66FF867C}">
                  <a14:compatExt spid="_x0000_s3093"/>
                </a:ext>
                <a:ext uri="{FF2B5EF4-FFF2-40B4-BE49-F238E27FC236}">
                  <a16:creationId xmlns:a16="http://schemas.microsoft.com/office/drawing/2014/main" id="{00000000-0008-0000-0200-00001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33</xdr:row>
          <xdr:rowOff>182880</xdr:rowOff>
        </xdr:from>
        <xdr:to>
          <xdr:col>0</xdr:col>
          <xdr:colOff>1752600</xdr:colOff>
          <xdr:row>33</xdr:row>
          <xdr:rowOff>998220</xdr:rowOff>
        </xdr:to>
        <xdr:sp macro="" textlink="">
          <xdr:nvSpPr>
            <xdr:cNvPr id="3094" name="Object 22" hidden="1">
              <a:extLst>
                <a:ext uri="{63B3BB69-23CF-44E3-9099-C40C66FF867C}">
                  <a14:compatExt spid="_x0000_s3094"/>
                </a:ext>
                <a:ext uri="{FF2B5EF4-FFF2-40B4-BE49-F238E27FC236}">
                  <a16:creationId xmlns:a16="http://schemas.microsoft.com/office/drawing/2014/main" id="{00000000-0008-0000-0200-00001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137160</xdr:colOff>
          <xdr:row>34</xdr:row>
          <xdr:rowOff>60960</xdr:rowOff>
        </xdr:from>
        <xdr:to>
          <xdr:col>0</xdr:col>
          <xdr:colOff>2171700</xdr:colOff>
          <xdr:row>34</xdr:row>
          <xdr:rowOff>1219200</xdr:rowOff>
        </xdr:to>
        <xdr:sp macro="" textlink="">
          <xdr:nvSpPr>
            <xdr:cNvPr id="3095" name="Object 23" hidden="1">
              <a:extLst>
                <a:ext uri="{63B3BB69-23CF-44E3-9099-C40C66FF867C}">
                  <a14:compatExt spid="_x0000_s3095"/>
                </a:ext>
                <a:ext uri="{FF2B5EF4-FFF2-40B4-BE49-F238E27FC236}">
                  <a16:creationId xmlns:a16="http://schemas.microsoft.com/office/drawing/2014/main" id="{00000000-0008-0000-0200-00001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388620</xdr:colOff>
          <xdr:row>32</xdr:row>
          <xdr:rowOff>129540</xdr:rowOff>
        </xdr:from>
        <xdr:to>
          <xdr:col>0</xdr:col>
          <xdr:colOff>1805940</xdr:colOff>
          <xdr:row>32</xdr:row>
          <xdr:rowOff>1196340</xdr:rowOff>
        </xdr:to>
        <xdr:sp macro="" textlink="">
          <xdr:nvSpPr>
            <xdr:cNvPr id="3096" name="Object 24" hidden="1">
              <a:extLst>
                <a:ext uri="{63B3BB69-23CF-44E3-9099-C40C66FF867C}">
                  <a14:compatExt spid="_x0000_s3096"/>
                </a:ext>
                <a:ext uri="{FF2B5EF4-FFF2-40B4-BE49-F238E27FC236}">
                  <a16:creationId xmlns:a16="http://schemas.microsoft.com/office/drawing/2014/main" id="{00000000-0008-0000-0200-00001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openxmlformats.org/officeDocument/2006/relationships/image" Target="../media/image1.emf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4.emf"/><Relationship Id="rId18" Type="http://schemas.openxmlformats.org/officeDocument/2006/relationships/oleObject" Target="../embeddings/oleObject9.bin"/><Relationship Id="rId26" Type="http://schemas.openxmlformats.org/officeDocument/2006/relationships/oleObject" Target="../embeddings/oleObject13.bin"/><Relationship Id="rId39" Type="http://schemas.openxmlformats.org/officeDocument/2006/relationships/image" Target="../media/image67.emf"/><Relationship Id="rId3" Type="http://schemas.openxmlformats.org/officeDocument/2006/relationships/vmlDrawing" Target="../drawings/vmlDrawing3.vml"/><Relationship Id="rId21" Type="http://schemas.openxmlformats.org/officeDocument/2006/relationships/image" Target="../media/image58.emf"/><Relationship Id="rId34" Type="http://schemas.openxmlformats.org/officeDocument/2006/relationships/oleObject" Target="../embeddings/oleObject17.bin"/><Relationship Id="rId42" Type="http://schemas.openxmlformats.org/officeDocument/2006/relationships/oleObject" Target="../embeddings/oleObject21.bin"/><Relationship Id="rId47" Type="http://schemas.openxmlformats.org/officeDocument/2006/relationships/image" Target="../media/image71.emf"/><Relationship Id="rId50" Type="http://schemas.openxmlformats.org/officeDocument/2006/relationships/oleObject" Target="../embeddings/oleObject25.bin"/><Relationship Id="rId7" Type="http://schemas.openxmlformats.org/officeDocument/2006/relationships/image" Target="../media/image51.emf"/><Relationship Id="rId12" Type="http://schemas.openxmlformats.org/officeDocument/2006/relationships/oleObject" Target="../embeddings/oleObject6.bin"/><Relationship Id="rId17" Type="http://schemas.openxmlformats.org/officeDocument/2006/relationships/image" Target="../media/image56.emf"/><Relationship Id="rId25" Type="http://schemas.openxmlformats.org/officeDocument/2006/relationships/image" Target="../media/image60.emf"/><Relationship Id="rId33" Type="http://schemas.openxmlformats.org/officeDocument/2006/relationships/image" Target="../media/image64.emf"/><Relationship Id="rId38" Type="http://schemas.openxmlformats.org/officeDocument/2006/relationships/oleObject" Target="../embeddings/oleObject19.bin"/><Relationship Id="rId46" Type="http://schemas.openxmlformats.org/officeDocument/2006/relationships/oleObject" Target="../embeddings/oleObject23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8.bin"/><Relationship Id="rId20" Type="http://schemas.openxmlformats.org/officeDocument/2006/relationships/oleObject" Target="../embeddings/oleObject10.bin"/><Relationship Id="rId29" Type="http://schemas.openxmlformats.org/officeDocument/2006/relationships/image" Target="../media/image62.emf"/><Relationship Id="rId41" Type="http://schemas.openxmlformats.org/officeDocument/2006/relationships/image" Target="../media/image68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3.bin"/><Relationship Id="rId11" Type="http://schemas.openxmlformats.org/officeDocument/2006/relationships/image" Target="../media/image53.emf"/><Relationship Id="rId24" Type="http://schemas.openxmlformats.org/officeDocument/2006/relationships/oleObject" Target="../embeddings/oleObject12.bin"/><Relationship Id="rId32" Type="http://schemas.openxmlformats.org/officeDocument/2006/relationships/oleObject" Target="../embeddings/oleObject16.bin"/><Relationship Id="rId37" Type="http://schemas.openxmlformats.org/officeDocument/2006/relationships/image" Target="../media/image66.emf"/><Relationship Id="rId40" Type="http://schemas.openxmlformats.org/officeDocument/2006/relationships/oleObject" Target="../embeddings/oleObject20.bin"/><Relationship Id="rId45" Type="http://schemas.openxmlformats.org/officeDocument/2006/relationships/image" Target="../media/image70.emf"/><Relationship Id="rId5" Type="http://schemas.openxmlformats.org/officeDocument/2006/relationships/image" Target="../media/image50.emf"/><Relationship Id="rId15" Type="http://schemas.openxmlformats.org/officeDocument/2006/relationships/image" Target="../media/image55.emf"/><Relationship Id="rId23" Type="http://schemas.openxmlformats.org/officeDocument/2006/relationships/image" Target="../media/image59.emf"/><Relationship Id="rId28" Type="http://schemas.openxmlformats.org/officeDocument/2006/relationships/oleObject" Target="../embeddings/oleObject14.bin"/><Relationship Id="rId36" Type="http://schemas.openxmlformats.org/officeDocument/2006/relationships/oleObject" Target="../embeddings/oleObject18.bin"/><Relationship Id="rId49" Type="http://schemas.openxmlformats.org/officeDocument/2006/relationships/image" Target="../media/image72.emf"/><Relationship Id="rId10" Type="http://schemas.openxmlformats.org/officeDocument/2006/relationships/oleObject" Target="../embeddings/oleObject5.bin"/><Relationship Id="rId19" Type="http://schemas.openxmlformats.org/officeDocument/2006/relationships/image" Target="../media/image57.emf"/><Relationship Id="rId31" Type="http://schemas.openxmlformats.org/officeDocument/2006/relationships/image" Target="../media/image63.emf"/><Relationship Id="rId44" Type="http://schemas.openxmlformats.org/officeDocument/2006/relationships/oleObject" Target="../embeddings/oleObject22.bin"/><Relationship Id="rId4" Type="http://schemas.openxmlformats.org/officeDocument/2006/relationships/oleObject" Target="../embeddings/oleObject2.bin"/><Relationship Id="rId9" Type="http://schemas.openxmlformats.org/officeDocument/2006/relationships/image" Target="../media/image52.emf"/><Relationship Id="rId14" Type="http://schemas.openxmlformats.org/officeDocument/2006/relationships/oleObject" Target="../embeddings/oleObject7.bin"/><Relationship Id="rId22" Type="http://schemas.openxmlformats.org/officeDocument/2006/relationships/oleObject" Target="../embeddings/oleObject11.bin"/><Relationship Id="rId27" Type="http://schemas.openxmlformats.org/officeDocument/2006/relationships/image" Target="../media/image61.emf"/><Relationship Id="rId30" Type="http://schemas.openxmlformats.org/officeDocument/2006/relationships/oleObject" Target="../embeddings/oleObject15.bin"/><Relationship Id="rId35" Type="http://schemas.openxmlformats.org/officeDocument/2006/relationships/image" Target="../media/image65.emf"/><Relationship Id="rId43" Type="http://schemas.openxmlformats.org/officeDocument/2006/relationships/image" Target="../media/image69.emf"/><Relationship Id="rId48" Type="http://schemas.openxmlformats.org/officeDocument/2006/relationships/oleObject" Target="../embeddings/oleObject24.bin"/><Relationship Id="rId8" Type="http://schemas.openxmlformats.org/officeDocument/2006/relationships/oleObject" Target="../embeddings/oleObject4.bin"/><Relationship Id="rId51" Type="http://schemas.openxmlformats.org/officeDocument/2006/relationships/image" Target="../media/image7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5"/>
  <sheetViews>
    <sheetView tabSelected="1" topLeftCell="A32" zoomScale="80" zoomScaleNormal="80" workbookViewId="0">
      <selection activeCell="H58" sqref="H58"/>
    </sheetView>
  </sheetViews>
  <sheetFormatPr defaultColWidth="8.77734375" defaultRowHeight="13.2" x14ac:dyDescent="0.25"/>
  <cols>
    <col min="1" max="1" width="35.77734375" style="2" bestFit="1" customWidth="1"/>
    <col min="2" max="2" width="23.88671875" style="2" bestFit="1" customWidth="1"/>
    <col min="3" max="3" width="18.88671875" style="2" customWidth="1"/>
    <col min="4" max="4" width="22.6640625" style="2" customWidth="1"/>
    <col min="5" max="5" width="23.21875" style="2" bestFit="1" customWidth="1"/>
    <col min="6" max="7" width="20.21875" style="2" customWidth="1"/>
    <col min="8" max="8" width="21.33203125" style="2" bestFit="1" customWidth="1"/>
    <col min="9" max="9" width="19.77734375" style="2" bestFit="1" customWidth="1"/>
    <col min="10" max="10" width="20.6640625" style="2" bestFit="1" customWidth="1"/>
    <col min="11" max="11" width="19.21875" style="2" bestFit="1" customWidth="1"/>
    <col min="12" max="12" width="20.6640625" style="2" bestFit="1" customWidth="1"/>
    <col min="13" max="13" width="19.21875" style="2" bestFit="1" customWidth="1"/>
    <col min="14" max="14" width="20.6640625" style="2" bestFit="1" customWidth="1"/>
    <col min="15" max="15" width="19.21875" style="2" bestFit="1" customWidth="1"/>
    <col min="16" max="16" width="20.6640625" style="2" bestFit="1" customWidth="1"/>
    <col min="17" max="17" width="19.21875" style="2" bestFit="1" customWidth="1"/>
    <col min="18" max="16384" width="8.77734375" style="2"/>
  </cols>
  <sheetData>
    <row r="1" spans="1:17" ht="101.55" customHeight="1" x14ac:dyDescent="0.25"/>
    <row r="2" spans="1:17" x14ac:dyDescent="0.25">
      <c r="A2" s="7" t="s">
        <v>79</v>
      </c>
    </row>
    <row r="3" spans="1:17" x14ac:dyDescent="0.25">
      <c r="A3" s="2" t="s">
        <v>0</v>
      </c>
      <c r="B3" s="6" t="s">
        <v>163</v>
      </c>
      <c r="C3" s="6" t="s">
        <v>164</v>
      </c>
      <c r="D3" s="29" t="s">
        <v>110</v>
      </c>
      <c r="E3" s="29" t="s">
        <v>165</v>
      </c>
      <c r="F3" s="29" t="s">
        <v>166</v>
      </c>
      <c r="G3" s="29" t="s">
        <v>172</v>
      </c>
      <c r="H3" s="2" t="s">
        <v>1</v>
      </c>
      <c r="I3" s="2" t="s">
        <v>2</v>
      </c>
      <c r="J3" s="2" t="s">
        <v>3</v>
      </c>
      <c r="K3" s="2" t="s">
        <v>4</v>
      </c>
      <c r="L3" s="2" t="s">
        <v>5</v>
      </c>
      <c r="M3" s="2" t="s">
        <v>6</v>
      </c>
      <c r="N3" s="2" t="s">
        <v>7</v>
      </c>
      <c r="O3" s="2" t="s">
        <v>8</v>
      </c>
      <c r="P3" s="2" t="s">
        <v>9</v>
      </c>
      <c r="Q3" s="2" t="s">
        <v>10</v>
      </c>
    </row>
    <row r="4" spans="1:17" x14ac:dyDescent="0.25">
      <c r="A4" s="2" t="s">
        <v>11</v>
      </c>
      <c r="B4" s="30" t="s">
        <v>167</v>
      </c>
      <c r="C4" s="33">
        <f>(J4+L4+N4+P4)/H4</f>
        <v>16.720353952015071</v>
      </c>
      <c r="D4" s="31" t="s">
        <v>168</v>
      </c>
      <c r="E4" s="34">
        <f t="shared" ref="E4:E11" si="0">(N4-P4)/(N4+P4)</f>
        <v>0.33436817973576138</v>
      </c>
      <c r="F4" s="34">
        <f>(J4-L4)/(J4+L4)</f>
        <v>-0.12878884697983986</v>
      </c>
      <c r="G4" s="33">
        <f>(N4+P4)/(J4+L4)</f>
        <v>1.5335727665496501</v>
      </c>
      <c r="H4" s="2">
        <v>1271.0762500000001</v>
      </c>
      <c r="I4" s="3">
        <v>3.3</v>
      </c>
      <c r="J4" s="2">
        <v>3654.0721600000002</v>
      </c>
      <c r="K4" s="3">
        <v>9.5</v>
      </c>
      <c r="L4" s="2">
        <v>4734.4158600000001</v>
      </c>
      <c r="M4" s="2">
        <v>12.31</v>
      </c>
      <c r="N4" s="2">
        <v>8582.8941699999996</v>
      </c>
      <c r="O4" s="2">
        <v>22.31</v>
      </c>
      <c r="P4" s="2">
        <v>4281.4626099999996</v>
      </c>
      <c r="Q4" s="2">
        <v>11.13</v>
      </c>
    </row>
    <row r="5" spans="1:17" ht="14.4" x14ac:dyDescent="0.3">
      <c r="A5" s="2" t="s">
        <v>12</v>
      </c>
      <c r="B5" s="30" t="s">
        <v>167</v>
      </c>
      <c r="C5" s="33">
        <f t="shared" ref="C5:C51" si="1">(J5+L5+N5+P5)/H5</f>
        <v>17.057870747534771</v>
      </c>
      <c r="D5" s="32" t="s">
        <v>120</v>
      </c>
      <c r="E5" s="34">
        <f t="shared" si="0"/>
        <v>-0.1737929532397271</v>
      </c>
      <c r="F5" s="34">
        <f t="shared" ref="F5:F26" si="2">(J5-L5)/(J5+L5)</f>
        <v>7.3402136165295492E-2</v>
      </c>
      <c r="G5" s="33">
        <f t="shared" ref="G5:G26" si="3">(N5+P5)/(J5+L5)</f>
        <v>2.6853519864155131</v>
      </c>
      <c r="H5" s="4">
        <v>1044.5881999999999</v>
      </c>
      <c r="I5" s="2">
        <v>3.08</v>
      </c>
      <c r="J5" s="4">
        <v>2594.9167000000002</v>
      </c>
      <c r="K5" s="2">
        <v>7.65</v>
      </c>
      <c r="L5" s="2">
        <v>2240.0218799999998</v>
      </c>
      <c r="M5" s="3">
        <v>6.6</v>
      </c>
      <c r="N5" s="2">
        <v>5363.5345200000002</v>
      </c>
      <c r="O5" s="2">
        <v>15.81</v>
      </c>
      <c r="P5" s="4">
        <v>7619.9773999999998</v>
      </c>
      <c r="Q5" s="2">
        <v>22.46</v>
      </c>
    </row>
    <row r="6" spans="1:17" x14ac:dyDescent="0.25">
      <c r="A6" s="2" t="s">
        <v>13</v>
      </c>
      <c r="B6" s="30" t="s">
        <v>167</v>
      </c>
      <c r="C6" s="33">
        <f t="shared" si="1"/>
        <v>17.82293872931659</v>
      </c>
      <c r="D6" s="31" t="s">
        <v>122</v>
      </c>
      <c r="E6" s="34">
        <f t="shared" si="0"/>
        <v>0.22824464695909508</v>
      </c>
      <c r="F6" s="34">
        <f t="shared" si="2"/>
        <v>-0.46287316632501607</v>
      </c>
      <c r="G6" s="33">
        <f t="shared" si="3"/>
        <v>1.7920237661165384</v>
      </c>
      <c r="H6" s="2">
        <v>1049.3365899999999</v>
      </c>
      <c r="I6" s="2">
        <v>3.08</v>
      </c>
      <c r="J6" s="2">
        <v>1798.9615200000001</v>
      </c>
      <c r="K6" s="2">
        <v>5.28</v>
      </c>
      <c r="L6" s="2">
        <v>4899.49928</v>
      </c>
      <c r="M6" s="2">
        <v>14.39</v>
      </c>
      <c r="N6" s="2">
        <v>7371.80213</v>
      </c>
      <c r="O6" s="2">
        <v>21.65</v>
      </c>
      <c r="P6" s="2">
        <v>4631.9988199999998</v>
      </c>
      <c r="Q6" s="3">
        <v>13.6</v>
      </c>
    </row>
    <row r="7" spans="1:17" ht="14.4" x14ac:dyDescent="0.3">
      <c r="A7" s="2" t="s">
        <v>14</v>
      </c>
      <c r="B7" s="30" t="s">
        <v>167</v>
      </c>
      <c r="C7" s="33">
        <f t="shared" si="1"/>
        <v>17.838025698236731</v>
      </c>
      <c r="D7" s="32" t="s">
        <v>124</v>
      </c>
      <c r="E7" s="34">
        <f t="shared" si="0"/>
        <v>0.81791882446213737</v>
      </c>
      <c r="F7" s="34">
        <f t="shared" si="2"/>
        <v>-0.7123482524917879</v>
      </c>
      <c r="G7" s="33">
        <f t="shared" si="3"/>
        <v>0.31573100507055296</v>
      </c>
      <c r="H7" s="2">
        <v>1023.22818</v>
      </c>
      <c r="I7" s="2">
        <v>3.26</v>
      </c>
      <c r="J7" s="2">
        <v>1995.2126499999999</v>
      </c>
      <c r="K7" s="2">
        <v>6.36</v>
      </c>
      <c r="L7" s="2">
        <v>11877.20542</v>
      </c>
      <c r="M7" s="2">
        <v>37.89</v>
      </c>
      <c r="N7" s="2">
        <v>3981.1990500000002</v>
      </c>
      <c r="O7" s="3">
        <v>12.7</v>
      </c>
      <c r="P7" s="2">
        <v>398.75344999999999</v>
      </c>
      <c r="Q7" s="2">
        <v>1.27</v>
      </c>
    </row>
    <row r="8" spans="1:17" x14ac:dyDescent="0.25">
      <c r="A8" s="2" t="s">
        <v>15</v>
      </c>
      <c r="B8" s="30" t="s">
        <v>167</v>
      </c>
      <c r="C8" s="33">
        <f t="shared" si="1"/>
        <v>16.944386370002817</v>
      </c>
      <c r="D8" s="31" t="s">
        <v>169</v>
      </c>
      <c r="E8" s="34">
        <f t="shared" si="0"/>
        <v>5.521367762380594E-2</v>
      </c>
      <c r="F8" s="34">
        <f t="shared" si="2"/>
        <v>-0.20970888903527235</v>
      </c>
      <c r="G8" s="33">
        <f t="shared" si="3"/>
        <v>1.7001079195917208</v>
      </c>
      <c r="H8" s="2">
        <v>1062.9939099999999</v>
      </c>
      <c r="I8" s="2">
        <v>2.95</v>
      </c>
      <c r="J8" s="2">
        <v>2635.9222799999998</v>
      </c>
      <c r="K8" s="2">
        <v>7.32</v>
      </c>
      <c r="L8" s="2">
        <v>4034.8405400000001</v>
      </c>
      <c r="M8" s="2">
        <v>11.21</v>
      </c>
      <c r="N8" s="2">
        <v>5983.5979699999998</v>
      </c>
      <c r="O8" s="2">
        <v>16.62</v>
      </c>
      <c r="P8" s="2">
        <v>5357.4187300000003</v>
      </c>
      <c r="Q8" s="2">
        <v>14.88</v>
      </c>
    </row>
    <row r="9" spans="1:17" x14ac:dyDescent="0.25">
      <c r="A9" s="2" t="s">
        <v>16</v>
      </c>
      <c r="B9" s="30" t="s">
        <v>167</v>
      </c>
      <c r="C9" s="33">
        <f t="shared" si="1"/>
        <v>17.155982454148685</v>
      </c>
      <c r="D9" s="31" t="s">
        <v>127</v>
      </c>
      <c r="E9" s="34">
        <f t="shared" si="0"/>
        <v>0.92833554518379413</v>
      </c>
      <c r="F9" s="34">
        <f t="shared" si="2"/>
        <v>-0.36477792166237022</v>
      </c>
      <c r="G9" s="33">
        <f t="shared" si="3"/>
        <v>20.782980429734689</v>
      </c>
      <c r="H9" s="2">
        <v>1021.71389</v>
      </c>
      <c r="I9" s="2">
        <v>3.26</v>
      </c>
      <c r="J9" s="2">
        <v>255.57783000000001</v>
      </c>
      <c r="K9" s="5">
        <v>0.82</v>
      </c>
      <c r="L9" s="2">
        <v>549.11028999999996</v>
      </c>
      <c r="M9" s="2">
        <v>1.75</v>
      </c>
      <c r="N9" s="2">
        <v>16124.56582</v>
      </c>
      <c r="O9" s="2">
        <v>51.53</v>
      </c>
      <c r="P9" s="2">
        <v>599.25162999999998</v>
      </c>
      <c r="Q9" s="2">
        <v>1.91</v>
      </c>
    </row>
    <row r="10" spans="1:17" ht="14.4" x14ac:dyDescent="0.3">
      <c r="A10" s="2" t="s">
        <v>17</v>
      </c>
      <c r="B10" s="30" t="s">
        <v>167</v>
      </c>
      <c r="C10" s="33">
        <f t="shared" si="1"/>
        <v>18.90942483551391</v>
      </c>
      <c r="D10" s="32" t="s">
        <v>129</v>
      </c>
      <c r="E10" s="34">
        <f t="shared" si="0"/>
        <v>0.85520187337748954</v>
      </c>
      <c r="F10" s="34">
        <f t="shared" si="2"/>
        <v>-0.64084912321085297</v>
      </c>
      <c r="G10" s="33">
        <f t="shared" si="3"/>
        <v>4.0738906518725209</v>
      </c>
      <c r="H10" s="2">
        <v>974.56416999999999</v>
      </c>
      <c r="I10" s="2">
        <v>3.12</v>
      </c>
      <c r="J10" s="2">
        <v>652.22072000000003</v>
      </c>
      <c r="K10" s="2">
        <v>2.09</v>
      </c>
      <c r="L10" s="2">
        <v>2979.7944699999998</v>
      </c>
      <c r="M10" s="2">
        <v>9.5500000000000007</v>
      </c>
      <c r="N10" s="2">
        <v>13725.184859999999</v>
      </c>
      <c r="O10" s="2">
        <v>43.98</v>
      </c>
      <c r="P10" s="2">
        <v>1071.2478699999999</v>
      </c>
      <c r="Q10" s="2">
        <v>3.43</v>
      </c>
    </row>
    <row r="11" spans="1:17" ht="14.4" x14ac:dyDescent="0.3">
      <c r="A11" s="2" t="s">
        <v>18</v>
      </c>
      <c r="B11" s="30" t="s">
        <v>167</v>
      </c>
      <c r="C11" s="33">
        <f t="shared" si="1"/>
        <v>19.032527517257815</v>
      </c>
      <c r="D11" s="32" t="s">
        <v>131</v>
      </c>
      <c r="E11" s="34">
        <f t="shared" si="0"/>
        <v>0.39660775807923287</v>
      </c>
      <c r="F11" s="34">
        <f t="shared" si="2"/>
        <v>6.7923780667225903E-2</v>
      </c>
      <c r="G11" s="33">
        <f t="shared" si="3"/>
        <v>0.80009978862113784</v>
      </c>
      <c r="H11" s="2">
        <v>1017.57505</v>
      </c>
      <c r="I11" s="2">
        <v>3.26</v>
      </c>
      <c r="J11" s="2">
        <v>5744.8222699999997</v>
      </c>
      <c r="K11" s="2">
        <v>18.41</v>
      </c>
      <c r="L11" s="2">
        <v>5014.0396899999996</v>
      </c>
      <c r="M11" s="2">
        <v>16.059999999999999</v>
      </c>
      <c r="N11" s="2">
        <v>6011.1137399999998</v>
      </c>
      <c r="O11" s="2">
        <v>19.260000000000002</v>
      </c>
      <c r="P11" s="2">
        <v>2597.0494399999998</v>
      </c>
      <c r="Q11" s="2">
        <v>8.32</v>
      </c>
    </row>
    <row r="12" spans="1:17" ht="14.4" x14ac:dyDescent="0.3">
      <c r="A12" s="2" t="s">
        <v>19</v>
      </c>
      <c r="B12" s="30" t="s">
        <v>167</v>
      </c>
      <c r="C12" s="33">
        <f t="shared" si="1"/>
        <v>3.7900254521213377</v>
      </c>
      <c r="D12" s="32" t="s">
        <v>133</v>
      </c>
      <c r="E12" s="34" t="s">
        <v>171</v>
      </c>
      <c r="F12" s="34">
        <f t="shared" si="2"/>
        <v>-0.39295396448330094</v>
      </c>
      <c r="G12" s="33">
        <f t="shared" si="3"/>
        <v>0.85189510080400455</v>
      </c>
      <c r="H12" s="2">
        <v>1009.50721</v>
      </c>
      <c r="I12" s="2">
        <v>3.45</v>
      </c>
      <c r="J12" s="2">
        <v>627.08555999999999</v>
      </c>
      <c r="K12" s="2">
        <v>2.14</v>
      </c>
      <c r="L12" s="2">
        <v>1438.9375199999999</v>
      </c>
      <c r="M12" s="2">
        <v>4.91</v>
      </c>
      <c r="N12" s="2">
        <v>0</v>
      </c>
      <c r="O12" s="2">
        <v>0</v>
      </c>
      <c r="P12" s="2">
        <v>1760.03494</v>
      </c>
      <c r="Q12" s="2">
        <v>6.01</v>
      </c>
    </row>
    <row r="13" spans="1:17" ht="14.4" x14ac:dyDescent="0.3">
      <c r="A13" s="2" t="s">
        <v>20</v>
      </c>
      <c r="B13" s="30" t="s">
        <v>167</v>
      </c>
      <c r="C13" s="33">
        <f t="shared" si="1"/>
        <v>15.925922867874416</v>
      </c>
      <c r="D13" s="32" t="s">
        <v>135</v>
      </c>
      <c r="E13" s="34">
        <f t="shared" ref="E13:E35" si="4">(N13-P13)/(N13+P13)</f>
        <v>-0.7046607458634836</v>
      </c>
      <c r="F13" s="34">
        <f t="shared" si="2"/>
        <v>0.19648877385312918</v>
      </c>
      <c r="G13" s="33">
        <f t="shared" si="3"/>
        <v>10.147189602336894</v>
      </c>
      <c r="H13" s="2">
        <v>1154.9353699999999</v>
      </c>
      <c r="I13" s="2">
        <v>3.29</v>
      </c>
      <c r="J13" s="2">
        <v>987.13269000000003</v>
      </c>
      <c r="K13" s="2">
        <v>2.81</v>
      </c>
      <c r="L13" s="2">
        <v>662.91654000000005</v>
      </c>
      <c r="M13" s="2">
        <v>1.89</v>
      </c>
      <c r="N13" s="2">
        <v>2472.4860800000001</v>
      </c>
      <c r="O13" s="2">
        <v>7.05</v>
      </c>
      <c r="P13" s="2">
        <v>14270.87631</v>
      </c>
      <c r="Q13" s="2">
        <v>40.68</v>
      </c>
    </row>
    <row r="14" spans="1:17" ht="14.4" x14ac:dyDescent="0.3">
      <c r="A14" s="2" t="s">
        <v>21</v>
      </c>
      <c r="B14" s="30" t="s">
        <v>167</v>
      </c>
      <c r="C14" s="33">
        <f t="shared" si="1"/>
        <v>18.465271778925402</v>
      </c>
      <c r="D14" s="32" t="s">
        <v>137</v>
      </c>
      <c r="E14" s="34">
        <f t="shared" si="4"/>
        <v>-4.5875349627437202E-2</v>
      </c>
      <c r="F14" s="34">
        <f t="shared" si="2"/>
        <v>-1.7344308247727559E-3</v>
      </c>
      <c r="G14" s="33">
        <f t="shared" si="3"/>
        <v>3.6963464268882684</v>
      </c>
      <c r="H14" s="2">
        <v>1129.11643</v>
      </c>
      <c r="I14" s="2">
        <v>3.27</v>
      </c>
      <c r="J14" s="2">
        <v>2215.9012499999999</v>
      </c>
      <c r="K14" s="2">
        <v>6.42</v>
      </c>
      <c r="L14" s="2">
        <v>2223.6012599999999</v>
      </c>
      <c r="M14" s="2">
        <v>6.44</v>
      </c>
      <c r="N14" s="2">
        <v>7828.5637699999997</v>
      </c>
      <c r="O14" s="2">
        <v>22.69</v>
      </c>
      <c r="P14" s="2">
        <v>8581.3754700000009</v>
      </c>
      <c r="Q14" s="2">
        <v>24.87</v>
      </c>
    </row>
    <row r="15" spans="1:17" ht="14.4" x14ac:dyDescent="0.3">
      <c r="A15" s="2" t="s">
        <v>22</v>
      </c>
      <c r="B15" s="30" t="s">
        <v>167</v>
      </c>
      <c r="C15" s="33">
        <f t="shared" si="1"/>
        <v>16.793098490190999</v>
      </c>
      <c r="D15" s="32" t="s">
        <v>139</v>
      </c>
      <c r="E15" s="34">
        <f t="shared" si="4"/>
        <v>0.57629083353349431</v>
      </c>
      <c r="F15" s="34">
        <f t="shared" si="2"/>
        <v>-0.72179725375673087</v>
      </c>
      <c r="G15" s="33">
        <f t="shared" si="3"/>
        <v>0.75954370533105564</v>
      </c>
      <c r="H15" s="2">
        <v>1025.4932899999999</v>
      </c>
      <c r="I15" s="2">
        <v>3.36</v>
      </c>
      <c r="J15" s="2">
        <v>1361.4290599999999</v>
      </c>
      <c r="K15" s="2">
        <v>4.46</v>
      </c>
      <c r="L15" s="2">
        <v>8425.8866899999994</v>
      </c>
      <c r="M15" s="2">
        <v>27.62</v>
      </c>
      <c r="N15" s="2">
        <v>5858.9895399999996</v>
      </c>
      <c r="O15" s="2">
        <v>19.21</v>
      </c>
      <c r="P15" s="2">
        <v>1574.90453</v>
      </c>
      <c r="Q15" s="2">
        <v>5.16</v>
      </c>
    </row>
    <row r="16" spans="1:17" ht="14.4" x14ac:dyDescent="0.3">
      <c r="A16" s="2" t="s">
        <v>23</v>
      </c>
      <c r="B16" s="30" t="s">
        <v>167</v>
      </c>
      <c r="C16" s="33">
        <f t="shared" si="1"/>
        <v>18.135387156641233</v>
      </c>
      <c r="D16" s="32" t="s">
        <v>140</v>
      </c>
      <c r="E16" s="34">
        <f t="shared" si="4"/>
        <v>0.63217934325421488</v>
      </c>
      <c r="F16" s="34">
        <f t="shared" si="2"/>
        <v>7.6661587521751062E-2</v>
      </c>
      <c r="G16" s="33">
        <f t="shared" si="3"/>
        <v>5.6566705284236534</v>
      </c>
      <c r="H16" s="2">
        <v>1058.7009399999999</v>
      </c>
      <c r="I16" s="2">
        <v>3.28</v>
      </c>
      <c r="J16" s="2">
        <v>1552.71694</v>
      </c>
      <c r="K16" s="2">
        <v>4.8099999999999996</v>
      </c>
      <c r="L16" s="2">
        <v>1331.60058</v>
      </c>
      <c r="M16" s="2">
        <v>4.13</v>
      </c>
      <c r="N16" s="2">
        <v>13315.02032</v>
      </c>
      <c r="O16" s="2">
        <v>41.26</v>
      </c>
      <c r="P16" s="2">
        <v>3000.6135899999999</v>
      </c>
      <c r="Q16" s="3">
        <v>9.3000000000000007</v>
      </c>
    </row>
    <row r="17" spans="1:17" x14ac:dyDescent="0.25">
      <c r="A17" s="2" t="s">
        <v>24</v>
      </c>
      <c r="B17" s="30" t="s">
        <v>167</v>
      </c>
      <c r="C17" s="33">
        <f t="shared" si="1"/>
        <v>16.461655293391626</v>
      </c>
      <c r="D17" s="31" t="s">
        <v>142</v>
      </c>
      <c r="E17" s="34">
        <f t="shared" si="4"/>
        <v>0.46686809102826388</v>
      </c>
      <c r="F17" s="34">
        <f t="shared" si="2"/>
        <v>-0.36964310339195372</v>
      </c>
      <c r="G17" s="33">
        <f t="shared" si="3"/>
        <v>1.401225509940772</v>
      </c>
      <c r="H17" s="4">
        <v>1065.1139000000001</v>
      </c>
      <c r="I17" s="2">
        <v>2.76</v>
      </c>
      <c r="J17" s="2">
        <v>2301.4053600000002</v>
      </c>
      <c r="K17" s="2">
        <v>5.96</v>
      </c>
      <c r="L17" s="2">
        <v>5000.5068499999998</v>
      </c>
      <c r="M17" s="2">
        <v>12.94</v>
      </c>
      <c r="N17" s="4">
        <v>7504.2226000000001</v>
      </c>
      <c r="O17" s="2">
        <v>19.43</v>
      </c>
      <c r="P17" s="2">
        <v>2727.4030600000001</v>
      </c>
      <c r="Q17" s="2">
        <v>7.06</v>
      </c>
    </row>
    <row r="18" spans="1:17" ht="14.4" x14ac:dyDescent="0.3">
      <c r="A18" s="2" t="s">
        <v>25</v>
      </c>
      <c r="B18" s="30" t="s">
        <v>167</v>
      </c>
      <c r="C18" s="33">
        <f t="shared" si="1"/>
        <v>16.004238870424025</v>
      </c>
      <c r="D18" s="32" t="s">
        <v>144</v>
      </c>
      <c r="E18" s="34">
        <f t="shared" si="4"/>
        <v>0.39658736589470805</v>
      </c>
      <c r="F18" s="34">
        <f t="shared" si="2"/>
        <v>-0.23273422777329111</v>
      </c>
      <c r="G18" s="33">
        <f t="shared" si="3"/>
        <v>3.4871714481868294</v>
      </c>
      <c r="H18" s="2">
        <v>1035.9646700000001</v>
      </c>
      <c r="I18" s="2">
        <v>2.81</v>
      </c>
      <c r="J18" s="2">
        <v>1417.5002199999999</v>
      </c>
      <c r="K18" s="2">
        <v>3.84</v>
      </c>
      <c r="L18" s="2">
        <v>2277.4390600000002</v>
      </c>
      <c r="M18" s="2">
        <v>6.18</v>
      </c>
      <c r="N18" s="2">
        <v>8997.4350300000006</v>
      </c>
      <c r="O18" s="3">
        <v>24.4</v>
      </c>
      <c r="P18" s="2">
        <v>3887.4517300000002</v>
      </c>
      <c r="Q18" s="2">
        <v>10.54</v>
      </c>
    </row>
    <row r="19" spans="1:17" ht="14.4" x14ac:dyDescent="0.3">
      <c r="A19" s="2" t="s">
        <v>26</v>
      </c>
      <c r="B19" s="30" t="s">
        <v>167</v>
      </c>
      <c r="C19" s="33">
        <f t="shared" si="1"/>
        <v>16.309981980237342</v>
      </c>
      <c r="D19" s="32" t="s">
        <v>146</v>
      </c>
      <c r="E19" s="34">
        <f t="shared" si="4"/>
        <v>-0.34661801116779395</v>
      </c>
      <c r="F19" s="34">
        <f t="shared" si="2"/>
        <v>0.66205910105441446</v>
      </c>
      <c r="G19" s="33">
        <f t="shared" si="3"/>
        <v>4.9610424389454764</v>
      </c>
      <c r="H19" s="2">
        <v>1018.72041</v>
      </c>
      <c r="I19" s="2">
        <v>3.09</v>
      </c>
      <c r="J19" s="2">
        <v>2316.3423200000002</v>
      </c>
      <c r="K19" s="2">
        <v>7.03</v>
      </c>
      <c r="L19" s="2">
        <v>470.97411</v>
      </c>
      <c r="M19" s="2">
        <v>1.43</v>
      </c>
      <c r="N19" s="2">
        <v>4517.4814699999997</v>
      </c>
      <c r="O19" s="2">
        <v>13.72</v>
      </c>
      <c r="P19" s="2">
        <v>9310.5136299999995</v>
      </c>
      <c r="Q19" s="2">
        <v>28.28</v>
      </c>
    </row>
    <row r="20" spans="1:17" x14ac:dyDescent="0.25">
      <c r="A20" s="2" t="s">
        <v>27</v>
      </c>
      <c r="B20" s="30" t="s">
        <v>167</v>
      </c>
      <c r="C20" s="33">
        <f t="shared" si="1"/>
        <v>15.894545346381806</v>
      </c>
      <c r="D20" s="31" t="s">
        <v>148</v>
      </c>
      <c r="E20" s="34">
        <f t="shared" si="4"/>
        <v>0.54371510891923536</v>
      </c>
      <c r="F20" s="34">
        <f t="shared" si="2"/>
        <v>-0.48862374029053995</v>
      </c>
      <c r="G20" s="33">
        <f t="shared" si="3"/>
        <v>4.4716597544300134</v>
      </c>
      <c r="H20" s="2">
        <v>1051.60518</v>
      </c>
      <c r="I20" s="2">
        <v>3.29</v>
      </c>
      <c r="J20" s="2">
        <v>781.07422999999994</v>
      </c>
      <c r="K20" s="2">
        <v>2.44</v>
      </c>
      <c r="L20" s="2">
        <v>2273.7184600000001</v>
      </c>
      <c r="M20" s="3">
        <v>7.1</v>
      </c>
      <c r="N20" s="4">
        <v>10543.5692</v>
      </c>
      <c r="O20" s="2">
        <v>32.950000000000003</v>
      </c>
      <c r="P20" s="2">
        <v>3116.4243299999998</v>
      </c>
      <c r="Q20" s="2">
        <v>9.74</v>
      </c>
    </row>
    <row r="21" spans="1:17" ht="14.4" x14ac:dyDescent="0.3">
      <c r="A21" s="2" t="s">
        <v>28</v>
      </c>
      <c r="B21" s="30" t="s">
        <v>167</v>
      </c>
      <c r="C21" s="33">
        <f t="shared" si="1"/>
        <v>16.602198709513747</v>
      </c>
      <c r="D21" s="32" t="s">
        <v>150</v>
      </c>
      <c r="E21" s="34">
        <f t="shared" si="4"/>
        <v>0.74599568633869129</v>
      </c>
      <c r="F21" s="34">
        <f t="shared" si="2"/>
        <v>5.9733995252499164E-3</v>
      </c>
      <c r="G21" s="33">
        <f t="shared" si="3"/>
        <v>3.0387124193968784</v>
      </c>
      <c r="H21" s="2">
        <v>1073.42329</v>
      </c>
      <c r="I21" s="2">
        <v>3.25</v>
      </c>
      <c r="J21" s="2">
        <v>2219.4746700000001</v>
      </c>
      <c r="K21" s="2">
        <v>6.72</v>
      </c>
      <c r="L21" s="4">
        <v>2193.1165000000001</v>
      </c>
      <c r="M21" s="2">
        <v>6.64</v>
      </c>
      <c r="N21" s="2">
        <v>11705.67503</v>
      </c>
      <c r="O21" s="2">
        <v>35.43</v>
      </c>
      <c r="P21" s="2">
        <v>1702.92056</v>
      </c>
      <c r="Q21" s="2">
        <v>5.15</v>
      </c>
    </row>
    <row r="22" spans="1:17" x14ac:dyDescent="0.25">
      <c r="A22" s="2" t="s">
        <v>29</v>
      </c>
      <c r="B22" s="30" t="s">
        <v>167</v>
      </c>
      <c r="C22" s="33">
        <f t="shared" si="1"/>
        <v>17.097258783223385</v>
      </c>
      <c r="D22" s="31" t="s">
        <v>152</v>
      </c>
      <c r="E22" s="34">
        <f t="shared" si="4"/>
        <v>0.36411625796420372</v>
      </c>
      <c r="F22" s="34">
        <f t="shared" si="2"/>
        <v>-9.1886139464584696E-2</v>
      </c>
      <c r="G22" s="33">
        <f t="shared" si="3"/>
        <v>2.4866212412289372</v>
      </c>
      <c r="H22" s="2">
        <v>1130.51548</v>
      </c>
      <c r="I22" s="2">
        <v>3.37</v>
      </c>
      <c r="J22" s="2">
        <v>2517.1467499999999</v>
      </c>
      <c r="K22" s="2">
        <v>7.51</v>
      </c>
      <c r="L22" s="2">
        <v>3026.5341899999999</v>
      </c>
      <c r="M22" s="2">
        <v>9.0299999999999994</v>
      </c>
      <c r="N22" s="2">
        <v>9402.1950300000008</v>
      </c>
      <c r="O22" s="2">
        <v>28.07</v>
      </c>
      <c r="P22" s="2">
        <v>4382.8397500000001</v>
      </c>
      <c r="Q22" s="2">
        <v>13.08</v>
      </c>
    </row>
    <row r="23" spans="1:17" x14ac:dyDescent="0.25">
      <c r="A23" s="2" t="s">
        <v>30</v>
      </c>
      <c r="B23" s="30" t="s">
        <v>167</v>
      </c>
      <c r="C23" s="33">
        <f t="shared" si="1"/>
        <v>18.386367770228567</v>
      </c>
      <c r="D23" s="31" t="s">
        <v>154</v>
      </c>
      <c r="E23" s="34">
        <f t="shared" si="4"/>
        <v>0.19296857083726032</v>
      </c>
      <c r="F23" s="34">
        <f t="shared" si="2"/>
        <v>-0.2302314663298087</v>
      </c>
      <c r="G23" s="33">
        <f t="shared" si="3"/>
        <v>1.0624825244749703</v>
      </c>
      <c r="H23" s="2">
        <v>1008.13647</v>
      </c>
      <c r="I23" s="2">
        <v>3.18</v>
      </c>
      <c r="J23" s="2">
        <v>3459.0365400000001</v>
      </c>
      <c r="K23" s="2">
        <v>10.91</v>
      </c>
      <c r="L23" s="2">
        <v>5528.1755599999997</v>
      </c>
      <c r="M23" s="2">
        <v>17.440000000000001</v>
      </c>
      <c r="N23" s="2">
        <v>5695.6827800000001</v>
      </c>
      <c r="O23" s="2">
        <v>17.97</v>
      </c>
      <c r="P23" s="2">
        <v>3853.0730199999998</v>
      </c>
      <c r="Q23" s="2">
        <v>12.15</v>
      </c>
    </row>
    <row r="24" spans="1:17" ht="14.4" x14ac:dyDescent="0.3">
      <c r="A24" s="2" t="s">
        <v>31</v>
      </c>
      <c r="B24" s="30" t="s">
        <v>167</v>
      </c>
      <c r="C24" s="33">
        <f t="shared" si="1"/>
        <v>16.611749090816641</v>
      </c>
      <c r="D24" s="32" t="s">
        <v>156</v>
      </c>
      <c r="E24" s="34">
        <f t="shared" si="4"/>
        <v>0.74855165748501529</v>
      </c>
      <c r="F24" s="34">
        <f t="shared" si="2"/>
        <v>-0.59948814997553157</v>
      </c>
      <c r="G24" s="33">
        <f t="shared" si="3"/>
        <v>5.0303690415074245</v>
      </c>
      <c r="H24" s="2">
        <v>1002.20708</v>
      </c>
      <c r="I24" s="2">
        <v>3.05</v>
      </c>
      <c r="J24" s="2">
        <v>552.85891000000004</v>
      </c>
      <c r="K24" s="2">
        <v>1.68</v>
      </c>
      <c r="L24" s="4">
        <v>2207.9029</v>
      </c>
      <c r="M24" s="2">
        <v>6.71</v>
      </c>
      <c r="N24" s="2">
        <v>12141.637360000001</v>
      </c>
      <c r="O24" s="2">
        <v>36.909999999999997</v>
      </c>
      <c r="P24" s="2">
        <v>1746.0133800000001</v>
      </c>
      <c r="Q24" s="2">
        <v>5.31</v>
      </c>
    </row>
    <row r="25" spans="1:17" ht="14.4" x14ac:dyDescent="0.3">
      <c r="A25" s="2" t="s">
        <v>32</v>
      </c>
      <c r="B25" s="30" t="s">
        <v>167</v>
      </c>
      <c r="C25" s="33">
        <f t="shared" si="1"/>
        <v>15.727017921246242</v>
      </c>
      <c r="D25" s="32" t="s">
        <v>158</v>
      </c>
      <c r="E25" s="34">
        <f t="shared" si="4"/>
        <v>0.17025760333966211</v>
      </c>
      <c r="F25" s="34">
        <f t="shared" si="2"/>
        <v>-3.0548953461253428E-2</v>
      </c>
      <c r="G25" s="33">
        <f t="shared" si="3"/>
        <v>1.7922374274901172</v>
      </c>
      <c r="H25" s="2">
        <v>1056.96444</v>
      </c>
      <c r="I25" s="2">
        <v>3.22</v>
      </c>
      <c r="J25" s="2">
        <v>2885.6941700000002</v>
      </c>
      <c r="K25" s="2">
        <v>8.7899999999999991</v>
      </c>
      <c r="L25" s="2">
        <v>3067.5598500000001</v>
      </c>
      <c r="M25" s="2">
        <v>9.35</v>
      </c>
      <c r="N25" s="4">
        <v>6243.1163999999999</v>
      </c>
      <c r="O25" s="2">
        <v>19.02</v>
      </c>
      <c r="P25" s="2">
        <v>4426.5282699999998</v>
      </c>
      <c r="Q25" s="2">
        <v>13.49</v>
      </c>
    </row>
    <row r="26" spans="1:17" x14ac:dyDescent="0.25">
      <c r="A26" s="2" t="s">
        <v>33</v>
      </c>
      <c r="B26" s="30" t="s">
        <v>167</v>
      </c>
      <c r="C26" s="33">
        <f t="shared" si="1"/>
        <v>17.02834019755921</v>
      </c>
      <c r="D26" s="31" t="s">
        <v>160</v>
      </c>
      <c r="E26" s="34">
        <f t="shared" si="4"/>
        <v>0.18108260030334278</v>
      </c>
      <c r="F26" s="34">
        <f t="shared" si="2"/>
        <v>1.0650075450999458E-2</v>
      </c>
      <c r="G26" s="33">
        <f t="shared" si="3"/>
        <v>2.1981324658862151</v>
      </c>
      <c r="H26" s="2">
        <v>1079.27441</v>
      </c>
      <c r="I26" s="2">
        <v>3.13</v>
      </c>
      <c r="J26" s="2">
        <v>2903.87934</v>
      </c>
      <c r="K26" s="2">
        <v>8.43</v>
      </c>
      <c r="L26" s="2">
        <v>2842.6780699999999</v>
      </c>
      <c r="M26" s="2">
        <v>8.25</v>
      </c>
      <c r="N26" s="2">
        <v>7459.5372399999997</v>
      </c>
      <c r="O26" s="2">
        <v>21.65</v>
      </c>
      <c r="P26" s="2">
        <v>5172.1571700000004</v>
      </c>
      <c r="Q26" s="2">
        <v>15.01</v>
      </c>
    </row>
    <row r="27" spans="1:17" x14ac:dyDescent="0.25">
      <c r="A27" s="2" t="s">
        <v>34</v>
      </c>
      <c r="B27" s="30" t="s">
        <v>167</v>
      </c>
      <c r="C27" s="33">
        <f>(J27+L27+N27+P27)/H27</f>
        <v>16.382588292801131</v>
      </c>
      <c r="D27" s="31" t="s">
        <v>170</v>
      </c>
      <c r="E27" s="34">
        <f t="shared" si="4"/>
        <v>-0.3596888582050522</v>
      </c>
      <c r="F27" s="34">
        <f t="shared" ref="F27:F51" si="5">(J27-L27)/(J27+L27)</f>
        <v>0.27377216262180204</v>
      </c>
      <c r="G27" s="33">
        <f>(N27+P27)/(J27+L27)</f>
        <v>2.4406480777574084</v>
      </c>
      <c r="H27" s="2">
        <v>1057.5077900000001</v>
      </c>
      <c r="I27" s="2">
        <v>3.19</v>
      </c>
      <c r="J27" s="2">
        <v>3206.9160900000002</v>
      </c>
      <c r="K27" s="2">
        <v>9.69</v>
      </c>
      <c r="L27" s="2">
        <v>1828.38957</v>
      </c>
      <c r="M27" s="2">
        <v>5.52</v>
      </c>
      <c r="N27" s="2">
        <v>3934.5227799999998</v>
      </c>
      <c r="O27" s="2">
        <v>11.88</v>
      </c>
      <c r="P27" s="4">
        <v>8354.8863000000001</v>
      </c>
      <c r="Q27" s="2">
        <v>25.24</v>
      </c>
    </row>
    <row r="28" spans="1:17" x14ac:dyDescent="0.25">
      <c r="A28" s="2" t="s">
        <v>35</v>
      </c>
      <c r="B28" s="30" t="s">
        <v>167</v>
      </c>
      <c r="C28" s="33">
        <f t="shared" si="1"/>
        <v>15.702187932817379</v>
      </c>
      <c r="D28" s="31" t="s">
        <v>168</v>
      </c>
      <c r="E28" s="34">
        <f t="shared" si="4"/>
        <v>0.34016578667139102</v>
      </c>
      <c r="F28" s="34">
        <f t="shared" si="5"/>
        <v>-0.12745809588798321</v>
      </c>
      <c r="G28" s="33">
        <f t="shared" ref="G28:G51" si="6">(N28+P28)/(J28+L28)</f>
        <v>1.5030183945147941</v>
      </c>
      <c r="H28" s="2">
        <v>1075.9228900000001</v>
      </c>
      <c r="I28" s="2">
        <v>3.35</v>
      </c>
      <c r="J28" s="2">
        <v>2944.6492699999999</v>
      </c>
      <c r="K28" s="2">
        <v>9.18</v>
      </c>
      <c r="L28" s="2">
        <v>3804.9389299999998</v>
      </c>
      <c r="M28" s="2">
        <v>11.86</v>
      </c>
      <c r="N28" s="2">
        <v>6797.8269300000002</v>
      </c>
      <c r="O28" s="2">
        <v>21.19</v>
      </c>
      <c r="P28" s="2">
        <v>3346.9282899999998</v>
      </c>
      <c r="Q28" s="2">
        <v>10.43</v>
      </c>
    </row>
    <row r="29" spans="1:17" ht="14.4" x14ac:dyDescent="0.3">
      <c r="A29" s="2" t="s">
        <v>36</v>
      </c>
      <c r="B29" s="30" t="s">
        <v>167</v>
      </c>
      <c r="C29" s="33">
        <f t="shared" si="1"/>
        <v>17.461117810679639</v>
      </c>
      <c r="D29" s="32" t="s">
        <v>120</v>
      </c>
      <c r="E29" s="34">
        <f t="shared" si="4"/>
        <v>-0.18755853046284093</v>
      </c>
      <c r="F29" s="34">
        <f t="shared" si="5"/>
        <v>9.3466882645162869E-2</v>
      </c>
      <c r="G29" s="33">
        <f t="shared" si="6"/>
        <v>2.8164983435857107</v>
      </c>
      <c r="H29" s="2">
        <v>982.28548000000001</v>
      </c>
      <c r="I29" s="2">
        <v>2.91</v>
      </c>
      <c r="J29" s="2">
        <v>2457.08583</v>
      </c>
      <c r="K29" s="2">
        <v>7.27</v>
      </c>
      <c r="L29" s="2">
        <v>2037.03442</v>
      </c>
      <c r="M29" s="2">
        <v>6.03</v>
      </c>
      <c r="N29" s="2">
        <v>5141.8129799999997</v>
      </c>
      <c r="O29" s="2">
        <v>15.22</v>
      </c>
      <c r="P29" s="2">
        <v>7515.8692600000004</v>
      </c>
      <c r="Q29" s="2">
        <v>22.25</v>
      </c>
    </row>
    <row r="30" spans="1:17" x14ac:dyDescent="0.25">
      <c r="A30" s="2" t="s">
        <v>37</v>
      </c>
      <c r="B30" s="30" t="s">
        <v>167</v>
      </c>
      <c r="C30" s="33">
        <f t="shared" si="1"/>
        <v>17.902649672314357</v>
      </c>
      <c r="D30" s="31" t="s">
        <v>122</v>
      </c>
      <c r="E30" s="34">
        <f t="shared" si="4"/>
        <v>0.19247086308898251</v>
      </c>
      <c r="F30" s="34">
        <f t="shared" si="5"/>
        <v>-0.45637756480170066</v>
      </c>
      <c r="G30" s="33">
        <f t="shared" si="6"/>
        <v>1.8391443264355338</v>
      </c>
      <c r="H30" s="2">
        <v>1074.0705499999999</v>
      </c>
      <c r="I30" s="2">
        <v>2.98</v>
      </c>
      <c r="J30" s="2">
        <v>1840.8992800000001</v>
      </c>
      <c r="K30" s="2">
        <v>5.1100000000000003</v>
      </c>
      <c r="L30" s="4">
        <v>4931.8134</v>
      </c>
      <c r="M30" s="2">
        <v>13.69</v>
      </c>
      <c r="N30" s="2">
        <v>7426.7062100000003</v>
      </c>
      <c r="O30" s="2">
        <v>20.62</v>
      </c>
      <c r="P30" s="2">
        <v>5029.28989</v>
      </c>
      <c r="Q30" s="2">
        <v>13.96</v>
      </c>
    </row>
    <row r="31" spans="1:17" ht="14.4" x14ac:dyDescent="0.3">
      <c r="A31" s="2" t="s">
        <v>38</v>
      </c>
      <c r="B31" s="30" t="s">
        <v>167</v>
      </c>
      <c r="C31" s="33">
        <f t="shared" si="1"/>
        <v>18.201234387655287</v>
      </c>
      <c r="D31" s="32" t="s">
        <v>124</v>
      </c>
      <c r="E31" s="34">
        <f t="shared" si="4"/>
        <v>0.80710146190459786</v>
      </c>
      <c r="F31" s="34">
        <f t="shared" si="5"/>
        <v>-0.68746578584046858</v>
      </c>
      <c r="G31" s="33">
        <f t="shared" si="6"/>
        <v>0.37511108222823558</v>
      </c>
      <c r="H31" s="2">
        <v>1032.7452599999999</v>
      </c>
      <c r="I31" s="2">
        <v>3.28</v>
      </c>
      <c r="J31" s="2">
        <v>2136.1111299999998</v>
      </c>
      <c r="K31" s="2">
        <v>6.79</v>
      </c>
      <c r="L31" s="2">
        <v>11533.503479999999</v>
      </c>
      <c r="M31" s="2">
        <v>36.65</v>
      </c>
      <c r="N31" s="2">
        <v>4633.0683499999996</v>
      </c>
      <c r="O31" s="2">
        <v>14.72</v>
      </c>
      <c r="P31" s="2">
        <v>494.55558000000002</v>
      </c>
      <c r="Q31" s="2">
        <v>1.57</v>
      </c>
    </row>
    <row r="32" spans="1:17" x14ac:dyDescent="0.25">
      <c r="A32" s="2" t="s">
        <v>39</v>
      </c>
      <c r="B32" s="30" t="s">
        <v>167</v>
      </c>
      <c r="C32" s="33">
        <f t="shared" si="1"/>
        <v>17.715160610273287</v>
      </c>
      <c r="D32" s="31" t="s">
        <v>169</v>
      </c>
      <c r="E32" s="34">
        <f t="shared" si="4"/>
        <v>4.9380645839381024E-2</v>
      </c>
      <c r="F32" s="34">
        <f t="shared" si="5"/>
        <v>-0.19909138353032788</v>
      </c>
      <c r="G32" s="33">
        <f t="shared" si="6"/>
        <v>1.5333209169082591</v>
      </c>
      <c r="H32" s="2">
        <v>1065.5062499999999</v>
      </c>
      <c r="I32" s="2">
        <v>2.99</v>
      </c>
      <c r="J32" s="2">
        <v>2983.7597900000001</v>
      </c>
      <c r="K32" s="2">
        <v>8.3800000000000008</v>
      </c>
      <c r="L32" s="2">
        <v>4467.17713</v>
      </c>
      <c r="M32" s="2">
        <v>12.54</v>
      </c>
      <c r="N32" s="2">
        <v>5994.4176900000002</v>
      </c>
      <c r="O32" s="2">
        <v>16.829999999999998</v>
      </c>
      <c r="P32" s="2">
        <v>5430.2597400000004</v>
      </c>
      <c r="Q32" s="2">
        <v>15.25</v>
      </c>
    </row>
    <row r="33" spans="1:17" x14ac:dyDescent="0.25">
      <c r="A33" s="2" t="s">
        <v>40</v>
      </c>
      <c r="B33" s="30" t="s">
        <v>167</v>
      </c>
      <c r="C33" s="33">
        <f t="shared" si="1"/>
        <v>16.062835755105972</v>
      </c>
      <c r="D33" s="31" t="s">
        <v>127</v>
      </c>
      <c r="E33" s="34">
        <f t="shared" si="4"/>
        <v>0.93283799824972136</v>
      </c>
      <c r="F33" s="34">
        <f t="shared" si="5"/>
        <v>-0.32123338365579018</v>
      </c>
      <c r="G33" s="33">
        <f t="shared" si="6"/>
        <v>22.402663950152483</v>
      </c>
      <c r="H33" s="2">
        <v>1043.19523</v>
      </c>
      <c r="I33" s="2">
        <v>3.36</v>
      </c>
      <c r="J33" s="2">
        <v>243.00376</v>
      </c>
      <c r="K33" s="5">
        <v>0.78</v>
      </c>
      <c r="L33" s="2">
        <v>473.01188999999999</v>
      </c>
      <c r="M33" s="2">
        <v>1.52</v>
      </c>
      <c r="N33" s="2">
        <v>15501.996639999999</v>
      </c>
      <c r="O33" s="2">
        <v>49.87</v>
      </c>
      <c r="P33" s="2">
        <v>538.66134999999997</v>
      </c>
      <c r="Q33" s="2">
        <v>1.73</v>
      </c>
    </row>
    <row r="34" spans="1:17" ht="14.4" x14ac:dyDescent="0.3">
      <c r="A34" s="2" t="s">
        <v>41</v>
      </c>
      <c r="B34" s="30" t="s">
        <v>167</v>
      </c>
      <c r="C34" s="33">
        <f t="shared" si="1"/>
        <v>18.320977451490734</v>
      </c>
      <c r="D34" s="32" t="s">
        <v>129</v>
      </c>
      <c r="E34" s="34">
        <f t="shared" si="4"/>
        <v>0.86311442311554765</v>
      </c>
      <c r="F34" s="34">
        <f t="shared" si="5"/>
        <v>-0.63100063967122533</v>
      </c>
      <c r="G34" s="33">
        <f t="shared" si="6"/>
        <v>4.3977390751516774</v>
      </c>
      <c r="H34" s="4">
        <v>1004.5143</v>
      </c>
      <c r="I34" s="2">
        <v>3.06</v>
      </c>
      <c r="J34" s="2">
        <v>629.05481999999995</v>
      </c>
      <c r="K34" s="2">
        <v>1.92</v>
      </c>
      <c r="L34" s="2">
        <v>2780.4623099999999</v>
      </c>
      <c r="M34" s="2">
        <v>8.4700000000000006</v>
      </c>
      <c r="N34" s="2">
        <v>13967.924129999999</v>
      </c>
      <c r="O34" s="2">
        <v>42.53</v>
      </c>
      <c r="P34" s="2">
        <v>1026.2425800000001</v>
      </c>
      <c r="Q34" s="2">
        <v>3.12</v>
      </c>
    </row>
    <row r="35" spans="1:17" ht="14.4" x14ac:dyDescent="0.3">
      <c r="A35" s="2" t="s">
        <v>42</v>
      </c>
      <c r="B35" s="30" t="s">
        <v>167</v>
      </c>
      <c r="C35" s="33">
        <f t="shared" si="1"/>
        <v>19.430338423928323</v>
      </c>
      <c r="D35" s="32" t="s">
        <v>131</v>
      </c>
      <c r="E35" s="34">
        <f t="shared" si="4"/>
        <v>0.41614060813440951</v>
      </c>
      <c r="F35" s="34">
        <f t="shared" si="5"/>
        <v>7.3902247768676835E-2</v>
      </c>
      <c r="G35" s="33">
        <f t="shared" si="6"/>
        <v>0.82982484187135996</v>
      </c>
      <c r="H35" s="2">
        <v>997.86501999999996</v>
      </c>
      <c r="I35" s="2">
        <v>3.27</v>
      </c>
      <c r="J35" s="2">
        <v>5689.5432099999998</v>
      </c>
      <c r="K35" s="2">
        <v>18.670000000000002</v>
      </c>
      <c r="L35" s="2">
        <v>4906.4737400000004</v>
      </c>
      <c r="M35" s="3">
        <v>16.100000000000001</v>
      </c>
      <c r="N35" s="2">
        <v>6225.9475400000001</v>
      </c>
      <c r="O35" s="2">
        <v>20.43</v>
      </c>
      <c r="P35" s="2">
        <v>2566.8905500000001</v>
      </c>
      <c r="Q35" s="2">
        <v>8.42</v>
      </c>
    </row>
    <row r="36" spans="1:17" ht="14.4" x14ac:dyDescent="0.3">
      <c r="A36" s="2" t="s">
        <v>43</v>
      </c>
      <c r="B36" s="30" t="s">
        <v>167</v>
      </c>
      <c r="C36" s="33">
        <f t="shared" si="1"/>
        <v>3.8147744952005542</v>
      </c>
      <c r="D36" s="32" t="s">
        <v>133</v>
      </c>
      <c r="E36" s="34" t="s">
        <v>171</v>
      </c>
      <c r="F36" s="34">
        <f t="shared" si="5"/>
        <v>-0.40892177388466161</v>
      </c>
      <c r="G36" s="33">
        <f t="shared" si="6"/>
        <v>0.87577624880654636</v>
      </c>
      <c r="H36" s="2">
        <v>1169.2039400000001</v>
      </c>
      <c r="I36" s="2">
        <v>3.52</v>
      </c>
      <c r="J36" s="2">
        <v>702.73740999999995</v>
      </c>
      <c r="K36" s="2">
        <v>2.12</v>
      </c>
      <c r="L36" s="2">
        <v>1675.0778399999999</v>
      </c>
      <c r="M36" s="2">
        <v>5.04</v>
      </c>
      <c r="N36" s="2">
        <v>0</v>
      </c>
      <c r="O36" s="2">
        <v>0</v>
      </c>
      <c r="P36" s="2">
        <v>2082.4341199999999</v>
      </c>
      <c r="Q36" s="2">
        <v>6.27</v>
      </c>
    </row>
    <row r="37" spans="1:17" ht="14.4" x14ac:dyDescent="0.3">
      <c r="A37" s="2" t="s">
        <v>44</v>
      </c>
      <c r="B37" s="30" t="s">
        <v>167</v>
      </c>
      <c r="C37" s="33">
        <f t="shared" si="1"/>
        <v>15.680391645257261</v>
      </c>
      <c r="D37" s="32" t="s">
        <v>135</v>
      </c>
      <c r="E37" s="34">
        <f t="shared" ref="E37:E51" si="7">(N37-P37)/(N37+P37)</f>
        <v>-0.72388877074371538</v>
      </c>
      <c r="F37" s="34">
        <f t="shared" si="5"/>
        <v>0.26002861581544073</v>
      </c>
      <c r="G37" s="33">
        <f t="shared" si="6"/>
        <v>10.592956048050901</v>
      </c>
      <c r="H37" s="2">
        <v>1028.9791399999999</v>
      </c>
      <c r="I37" s="2">
        <v>3.32</v>
      </c>
      <c r="J37" s="2">
        <v>876.83867999999995</v>
      </c>
      <c r="K37" s="2">
        <v>2.83</v>
      </c>
      <c r="L37" s="2">
        <v>514.93714</v>
      </c>
      <c r="M37" s="2">
        <v>1.66</v>
      </c>
      <c r="N37" s="4">
        <v>2035.3567</v>
      </c>
      <c r="O37" s="2">
        <v>6.56</v>
      </c>
      <c r="P37" s="2">
        <v>12707.66339</v>
      </c>
      <c r="Q37" s="2">
        <v>40.97</v>
      </c>
    </row>
    <row r="38" spans="1:17" ht="14.4" x14ac:dyDescent="0.3">
      <c r="A38" s="2" t="s">
        <v>45</v>
      </c>
      <c r="B38" s="30" t="s">
        <v>167</v>
      </c>
      <c r="C38" s="33">
        <f t="shared" si="1"/>
        <v>18.600921895314162</v>
      </c>
      <c r="D38" s="32" t="s">
        <v>137</v>
      </c>
      <c r="E38" s="34">
        <f t="shared" si="7"/>
        <v>-1.062515832039536E-2</v>
      </c>
      <c r="F38" s="34">
        <f t="shared" si="5"/>
        <v>1.0572574979972582E-2</v>
      </c>
      <c r="G38" s="33">
        <f t="shared" si="6"/>
        <v>3.794726848873291</v>
      </c>
      <c r="H38" s="2">
        <v>1033.4383800000001</v>
      </c>
      <c r="I38" s="2">
        <v>3.19</v>
      </c>
      <c r="J38" s="2">
        <v>2025.7819500000001</v>
      </c>
      <c r="K38" s="2">
        <v>6.25</v>
      </c>
      <c r="L38" s="2">
        <v>1983.39463</v>
      </c>
      <c r="M38" s="2">
        <v>6.12</v>
      </c>
      <c r="N38" s="2">
        <v>7526.0408600000001</v>
      </c>
      <c r="O38" s="2">
        <v>23.21</v>
      </c>
      <c r="P38" s="2">
        <v>7687.6891500000002</v>
      </c>
      <c r="Q38" s="2">
        <v>23.71</v>
      </c>
    </row>
    <row r="39" spans="1:17" ht="14.4" x14ac:dyDescent="0.3">
      <c r="A39" s="2" t="s">
        <v>46</v>
      </c>
      <c r="B39" s="30" t="s">
        <v>167</v>
      </c>
      <c r="C39" s="33">
        <f t="shared" si="1"/>
        <v>17.045097003056004</v>
      </c>
      <c r="D39" s="32" t="s">
        <v>139</v>
      </c>
      <c r="E39" s="34">
        <f t="shared" si="7"/>
        <v>0.59202500087364218</v>
      </c>
      <c r="F39" s="34">
        <f t="shared" si="5"/>
        <v>-0.73210594019451281</v>
      </c>
      <c r="G39" s="33">
        <f t="shared" si="6"/>
        <v>0.78499994787106564</v>
      </c>
      <c r="H39" s="2">
        <v>1082.9014500000001</v>
      </c>
      <c r="I39" s="2">
        <v>3.23</v>
      </c>
      <c r="J39" s="4">
        <v>1385.1069</v>
      </c>
      <c r="K39" s="2">
        <v>4.13</v>
      </c>
      <c r="L39" s="2">
        <v>8955.5994300000002</v>
      </c>
      <c r="M39" s="2">
        <v>26.73</v>
      </c>
      <c r="N39" s="4">
        <v>6461.5947999999999</v>
      </c>
      <c r="O39" s="2">
        <v>19.29</v>
      </c>
      <c r="P39" s="2">
        <v>1655.8591300000001</v>
      </c>
      <c r="Q39" s="2">
        <v>4.9400000000000004</v>
      </c>
    </row>
    <row r="40" spans="1:17" ht="14.4" x14ac:dyDescent="0.3">
      <c r="A40" s="2" t="s">
        <v>47</v>
      </c>
      <c r="B40" s="30" t="s">
        <v>167</v>
      </c>
      <c r="C40" s="33">
        <f t="shared" si="1"/>
        <v>18.222851920986376</v>
      </c>
      <c r="D40" s="32" t="s">
        <v>140</v>
      </c>
      <c r="E40" s="34">
        <f t="shared" si="7"/>
        <v>0.62033241000518324</v>
      </c>
      <c r="F40" s="34">
        <f t="shared" si="5"/>
        <v>7.848180558371029E-2</v>
      </c>
      <c r="G40" s="33">
        <f t="shared" si="6"/>
        <v>5.4339441448543759</v>
      </c>
      <c r="H40" s="2">
        <v>1030.0851299999999</v>
      </c>
      <c r="I40" s="2">
        <v>3.29</v>
      </c>
      <c r="J40" s="2">
        <v>1573.24009</v>
      </c>
      <c r="K40" s="2">
        <v>5.03</v>
      </c>
      <c r="L40" s="2">
        <v>1344.26873</v>
      </c>
      <c r="M40" s="3">
        <v>4.3</v>
      </c>
      <c r="N40" s="2">
        <v>12844.03472</v>
      </c>
      <c r="O40" s="2">
        <v>41.05</v>
      </c>
      <c r="P40" s="2">
        <v>3009.5452500000001</v>
      </c>
      <c r="Q40" s="2">
        <v>9.6199999999999992</v>
      </c>
    </row>
    <row r="41" spans="1:17" x14ac:dyDescent="0.25">
      <c r="A41" s="2" t="s">
        <v>48</v>
      </c>
      <c r="B41" s="30" t="s">
        <v>167</v>
      </c>
      <c r="C41" s="33">
        <f t="shared" si="1"/>
        <v>16.382990685465124</v>
      </c>
      <c r="D41" s="31" t="s">
        <v>142</v>
      </c>
      <c r="E41" s="34">
        <f t="shared" si="7"/>
        <v>0.48628698849025132</v>
      </c>
      <c r="F41" s="34">
        <f t="shared" si="5"/>
        <v>-0.38003101588654786</v>
      </c>
      <c r="G41" s="33">
        <f t="shared" si="6"/>
        <v>1.4015294727923964</v>
      </c>
      <c r="H41" s="2">
        <v>977.82552999999996</v>
      </c>
      <c r="I41" s="2">
        <v>2.62</v>
      </c>
      <c r="J41" s="2">
        <v>2067.7908200000002</v>
      </c>
      <c r="K41" s="2">
        <v>5.54</v>
      </c>
      <c r="L41" s="2">
        <v>4602.8358500000004</v>
      </c>
      <c r="M41" s="2">
        <v>12.33</v>
      </c>
      <c r="N41" s="2">
        <v>6947.7078899999997</v>
      </c>
      <c r="O41" s="2">
        <v>18.61</v>
      </c>
      <c r="P41" s="2">
        <v>2401.3719900000001</v>
      </c>
      <c r="Q41" s="2">
        <v>6.43</v>
      </c>
    </row>
    <row r="42" spans="1:17" ht="14.4" x14ac:dyDescent="0.3">
      <c r="A42" s="2" t="s">
        <v>49</v>
      </c>
      <c r="B42" s="30" t="s">
        <v>167</v>
      </c>
      <c r="C42" s="33">
        <f t="shared" si="1"/>
        <v>16.054206512780539</v>
      </c>
      <c r="D42" s="32" t="s">
        <v>144</v>
      </c>
      <c r="E42" s="34">
        <f t="shared" si="7"/>
        <v>0.39611482140857618</v>
      </c>
      <c r="F42" s="34">
        <f t="shared" si="5"/>
        <v>-0.22089430702302607</v>
      </c>
      <c r="G42" s="33">
        <f t="shared" si="6"/>
        <v>3.4686645287296316</v>
      </c>
      <c r="H42" s="2">
        <v>1002.87488</v>
      </c>
      <c r="I42" s="2">
        <v>2.78</v>
      </c>
      <c r="J42" s="2">
        <v>1403.53817</v>
      </c>
      <c r="K42" s="2">
        <v>3.89</v>
      </c>
      <c r="L42" s="4">
        <v>2199.4086000000002</v>
      </c>
      <c r="M42" s="2">
        <v>6.09</v>
      </c>
      <c r="N42" s="2">
        <v>8723.9122200000002</v>
      </c>
      <c r="O42" s="2">
        <v>24.16</v>
      </c>
      <c r="P42" s="2">
        <v>3773.50144</v>
      </c>
      <c r="Q42" s="2">
        <v>10.45</v>
      </c>
    </row>
    <row r="43" spans="1:17" ht="14.4" x14ac:dyDescent="0.3">
      <c r="A43" s="2" t="s">
        <v>50</v>
      </c>
      <c r="B43" s="30" t="s">
        <v>167</v>
      </c>
      <c r="C43" s="33">
        <f t="shared" si="1"/>
        <v>16.034875147816106</v>
      </c>
      <c r="D43" s="32" t="s">
        <v>146</v>
      </c>
      <c r="E43" s="34">
        <f t="shared" si="7"/>
        <v>-0.37146353867018006</v>
      </c>
      <c r="F43" s="34">
        <f t="shared" si="5"/>
        <v>0.66236619390562956</v>
      </c>
      <c r="G43" s="33">
        <f t="shared" si="6"/>
        <v>4.7665843020081686</v>
      </c>
      <c r="H43" s="4">
        <v>985.93790000000001</v>
      </c>
      <c r="I43" s="2">
        <v>3.09</v>
      </c>
      <c r="J43" s="2">
        <v>2278.7317400000002</v>
      </c>
      <c r="K43" s="2">
        <v>7.14</v>
      </c>
      <c r="L43" s="2">
        <v>462.82033000000001</v>
      </c>
      <c r="M43" s="2">
        <v>1.45</v>
      </c>
      <c r="N43" s="2">
        <v>4106.8066600000002</v>
      </c>
      <c r="O43" s="2">
        <v>12.87</v>
      </c>
      <c r="P43" s="4">
        <v>8961.0324000000001</v>
      </c>
      <c r="Q43" s="2">
        <v>28.08</v>
      </c>
    </row>
    <row r="44" spans="1:17" x14ac:dyDescent="0.25">
      <c r="A44" s="2" t="s">
        <v>51</v>
      </c>
      <c r="B44" s="30" t="s">
        <v>167</v>
      </c>
      <c r="C44" s="33">
        <f t="shared" si="1"/>
        <v>15.892036683735157</v>
      </c>
      <c r="D44" s="31" t="s">
        <v>148</v>
      </c>
      <c r="E44" s="34">
        <f t="shared" si="7"/>
        <v>0.53860531967591663</v>
      </c>
      <c r="F44" s="34">
        <f t="shared" si="5"/>
        <v>-0.48855655099920764</v>
      </c>
      <c r="G44" s="33">
        <f t="shared" si="6"/>
        <v>4.5233981007338437</v>
      </c>
      <c r="H44" s="2">
        <v>992.72987999999998</v>
      </c>
      <c r="I44" s="2">
        <v>3.25</v>
      </c>
      <c r="J44" s="2">
        <v>730.41877999999997</v>
      </c>
      <c r="K44" s="2">
        <v>2.39</v>
      </c>
      <c r="L44" s="2">
        <v>2125.8844199999999</v>
      </c>
      <c r="M44" s="2">
        <v>6.96</v>
      </c>
      <c r="N44" s="2">
        <v>9939.5415099999991</v>
      </c>
      <c r="O44" s="2">
        <v>32.549999999999997</v>
      </c>
      <c r="P44" s="2">
        <v>2980.6549599999998</v>
      </c>
      <c r="Q44" s="2">
        <v>9.76</v>
      </c>
    </row>
    <row r="45" spans="1:17" ht="14.4" x14ac:dyDescent="0.3">
      <c r="A45" s="2" t="s">
        <v>52</v>
      </c>
      <c r="B45" s="30" t="s">
        <v>167</v>
      </c>
      <c r="C45" s="33">
        <f t="shared" si="1"/>
        <v>15.338780374777606</v>
      </c>
      <c r="D45" s="32" t="s">
        <v>150</v>
      </c>
      <c r="E45" s="34">
        <f t="shared" si="7"/>
        <v>0.74304068633436793</v>
      </c>
      <c r="F45" s="34">
        <f t="shared" si="5"/>
        <v>1.4371236554372033E-2</v>
      </c>
      <c r="G45" s="33">
        <f t="shared" si="6"/>
        <v>3.0075675967045261</v>
      </c>
      <c r="H45" s="2">
        <v>1029.4083599999999</v>
      </c>
      <c r="I45" s="2">
        <v>3.29</v>
      </c>
      <c r="J45" s="2">
        <v>1998.3179700000001</v>
      </c>
      <c r="K45" s="2">
        <v>6.39</v>
      </c>
      <c r="L45" s="2">
        <v>1941.6951100000001</v>
      </c>
      <c r="M45" s="2">
        <v>6.21</v>
      </c>
      <c r="N45" s="2">
        <v>10327.39028</v>
      </c>
      <c r="O45" s="2">
        <v>33.04</v>
      </c>
      <c r="P45" s="2">
        <v>1522.4653900000001</v>
      </c>
      <c r="Q45" s="2">
        <v>4.87</v>
      </c>
    </row>
    <row r="46" spans="1:17" x14ac:dyDescent="0.25">
      <c r="A46" s="2" t="s">
        <v>53</v>
      </c>
      <c r="B46" s="30" t="s">
        <v>167</v>
      </c>
      <c r="C46" s="33">
        <f t="shared" si="1"/>
        <v>17.145283211595093</v>
      </c>
      <c r="D46" s="31" t="s">
        <v>152</v>
      </c>
      <c r="E46" s="34">
        <f t="shared" si="7"/>
        <v>0.36898346550252559</v>
      </c>
      <c r="F46" s="34">
        <f t="shared" si="5"/>
        <v>-8.2059706869168206E-2</v>
      </c>
      <c r="G46" s="33">
        <f>(N46+P46)/(J46+L46)</f>
        <v>2.4956098807242637</v>
      </c>
      <c r="H46" s="2">
        <v>1085.60933</v>
      </c>
      <c r="I46" s="2">
        <v>3.32</v>
      </c>
      <c r="J46" s="2">
        <v>2443.8790600000002</v>
      </c>
      <c r="K46" s="2">
        <v>7.46</v>
      </c>
      <c r="L46" s="2">
        <v>2880.82251</v>
      </c>
      <c r="M46" s="3">
        <v>8.8000000000000007</v>
      </c>
      <c r="N46" s="2">
        <v>9095.78478</v>
      </c>
      <c r="O46" s="2">
        <v>27.78</v>
      </c>
      <c r="P46" s="2">
        <v>4192.5930699999999</v>
      </c>
      <c r="Q46" s="3">
        <v>12.8</v>
      </c>
    </row>
    <row r="47" spans="1:17" x14ac:dyDescent="0.25">
      <c r="A47" s="2" t="s">
        <v>54</v>
      </c>
      <c r="B47" s="30" t="s">
        <v>167</v>
      </c>
      <c r="C47" s="33">
        <f t="shared" si="1"/>
        <v>17.35379883007327</v>
      </c>
      <c r="D47" s="31" t="s">
        <v>154</v>
      </c>
      <c r="E47" s="34">
        <f t="shared" si="7"/>
        <v>0.1221454487845034</v>
      </c>
      <c r="F47" s="34">
        <f t="shared" si="5"/>
        <v>-0.22750730928813137</v>
      </c>
      <c r="G47" s="33">
        <f t="shared" si="6"/>
        <v>0.9806205899447108</v>
      </c>
      <c r="H47" s="2">
        <v>1022.7905500000001</v>
      </c>
      <c r="I47" s="2">
        <v>3.28</v>
      </c>
      <c r="J47" s="2">
        <v>3461.34078</v>
      </c>
      <c r="K47" s="3">
        <v>11.1</v>
      </c>
      <c r="L47" s="2">
        <v>5500.1440899999998</v>
      </c>
      <c r="M47" s="2">
        <v>17.64</v>
      </c>
      <c r="N47" s="2">
        <v>4930.60419</v>
      </c>
      <c r="O47" s="2">
        <v>15.81</v>
      </c>
      <c r="P47" s="2">
        <v>3857.2123900000001</v>
      </c>
      <c r="Q47" s="2">
        <v>12.37</v>
      </c>
    </row>
    <row r="48" spans="1:17" ht="14.4" x14ac:dyDescent="0.3">
      <c r="A48" s="2" t="s">
        <v>55</v>
      </c>
      <c r="B48" s="30" t="s">
        <v>167</v>
      </c>
      <c r="C48" s="33">
        <f>(J48+L48+N48+P48)/H48</f>
        <v>16.778714355991827</v>
      </c>
      <c r="D48" s="32" t="s">
        <v>156</v>
      </c>
      <c r="E48" s="34">
        <f t="shared" si="7"/>
        <v>0.74064922777750197</v>
      </c>
      <c r="F48" s="34">
        <f t="shared" si="5"/>
        <v>-0.58880631729538124</v>
      </c>
      <c r="G48" s="33">
        <f t="shared" si="6"/>
        <v>4.9408145702092554</v>
      </c>
      <c r="H48" s="2">
        <v>972.24721</v>
      </c>
      <c r="I48" s="2">
        <v>3.11</v>
      </c>
      <c r="J48" s="2">
        <v>564.55444</v>
      </c>
      <c r="K48" s="2">
        <v>1.81</v>
      </c>
      <c r="L48" s="4">
        <v>2181.3751000000002</v>
      </c>
      <c r="M48" s="2">
        <v>6.99</v>
      </c>
      <c r="N48" s="2">
        <v>11807.80603</v>
      </c>
      <c r="O48" s="2">
        <v>37.82</v>
      </c>
      <c r="P48" s="2">
        <v>1759.3226500000001</v>
      </c>
      <c r="Q48" s="2">
        <v>5.64</v>
      </c>
    </row>
    <row r="49" spans="1:17" ht="14.4" x14ac:dyDescent="0.3">
      <c r="A49" s="2" t="s">
        <v>56</v>
      </c>
      <c r="B49" s="30" t="s">
        <v>167</v>
      </c>
      <c r="C49" s="33">
        <f t="shared" si="1"/>
        <v>15.198420475970094</v>
      </c>
      <c r="D49" s="32" t="s">
        <v>158</v>
      </c>
      <c r="E49" s="34">
        <f t="shared" si="7"/>
        <v>0.14818465373307443</v>
      </c>
      <c r="F49" s="34">
        <f t="shared" si="5"/>
        <v>-3.2667672966762512E-2</v>
      </c>
      <c r="G49" s="33">
        <f t="shared" si="6"/>
        <v>1.7471379106111489</v>
      </c>
      <c r="H49" s="2">
        <v>971.08874000000003</v>
      </c>
      <c r="I49" s="2">
        <v>3.14</v>
      </c>
      <c r="J49" s="2">
        <v>2598.4993800000002</v>
      </c>
      <c r="K49" s="2">
        <v>8.41</v>
      </c>
      <c r="L49" s="2">
        <v>2774.0066499999998</v>
      </c>
      <c r="M49" s="2">
        <v>8.98</v>
      </c>
      <c r="N49" s="2">
        <v>5388.7227700000003</v>
      </c>
      <c r="O49" s="2">
        <v>17.45</v>
      </c>
      <c r="P49" s="2">
        <v>3997.7861899999998</v>
      </c>
      <c r="Q49" s="2">
        <v>12.94</v>
      </c>
    </row>
    <row r="50" spans="1:17" x14ac:dyDescent="0.25">
      <c r="A50" s="2" t="s">
        <v>57</v>
      </c>
      <c r="B50" s="30" t="s">
        <v>167</v>
      </c>
      <c r="C50" s="33">
        <f t="shared" si="1"/>
        <v>16.290416028395438</v>
      </c>
      <c r="D50" s="31" t="s">
        <v>160</v>
      </c>
      <c r="E50" s="34">
        <f t="shared" si="7"/>
        <v>0.16612406400459492</v>
      </c>
      <c r="F50" s="34">
        <f t="shared" si="5"/>
        <v>1.480399489117905E-2</v>
      </c>
      <c r="G50" s="33">
        <f t="shared" si="6"/>
        <v>2.204650032873102</v>
      </c>
      <c r="H50" s="2">
        <v>1068.7462800000001</v>
      </c>
      <c r="I50" s="2">
        <v>3.18</v>
      </c>
      <c r="J50" s="2">
        <v>2756.6292199999998</v>
      </c>
      <c r="K50" s="2">
        <v>8.2100000000000009</v>
      </c>
      <c r="L50" s="2">
        <v>2676.2016199999998</v>
      </c>
      <c r="M50" s="2">
        <v>7.97</v>
      </c>
      <c r="N50" s="2">
        <v>6983.6200600000002</v>
      </c>
      <c r="O50" s="2">
        <v>20.81</v>
      </c>
      <c r="P50" s="2">
        <v>4993.8706300000003</v>
      </c>
      <c r="Q50" s="2">
        <v>14.88</v>
      </c>
    </row>
    <row r="51" spans="1:17" x14ac:dyDescent="0.25">
      <c r="A51" s="2" t="s">
        <v>58</v>
      </c>
      <c r="B51" s="30" t="s">
        <v>167</v>
      </c>
      <c r="C51" s="33">
        <f t="shared" si="1"/>
        <v>16.780115700224904</v>
      </c>
      <c r="D51" s="31" t="s">
        <v>170</v>
      </c>
      <c r="E51" s="34">
        <f t="shared" si="7"/>
        <v>-0.39858480966608884</v>
      </c>
      <c r="F51" s="34">
        <f t="shared" si="5"/>
        <v>0.27370687928717902</v>
      </c>
      <c r="G51" s="33">
        <f t="shared" si="6"/>
        <v>2.3006764909080282</v>
      </c>
      <c r="H51" s="2">
        <v>981.20639000000006</v>
      </c>
      <c r="I51" s="3">
        <v>3</v>
      </c>
      <c r="J51" s="2">
        <v>3176.8145100000002</v>
      </c>
      <c r="K51" s="2">
        <v>9.73</v>
      </c>
      <c r="L51" s="2">
        <v>1811.4831300000001</v>
      </c>
      <c r="M51" s="2">
        <v>5.55</v>
      </c>
      <c r="N51" s="2">
        <v>3451.0584199999998</v>
      </c>
      <c r="O51" s="2">
        <v>10.57</v>
      </c>
      <c r="P51" s="2">
        <v>8025.4006900000004</v>
      </c>
      <c r="Q51" s="2">
        <v>24.58</v>
      </c>
    </row>
    <row r="53" spans="1:17" x14ac:dyDescent="0.25">
      <c r="A53" s="6" t="s">
        <v>173</v>
      </c>
    </row>
    <row r="54" spans="1:17" x14ac:dyDescent="0.25">
      <c r="A54" s="2" t="s">
        <v>174</v>
      </c>
      <c r="B54" s="2" t="s">
        <v>167</v>
      </c>
      <c r="C54" s="35">
        <v>19.374043267089391</v>
      </c>
      <c r="D54" s="2" t="s">
        <v>175</v>
      </c>
      <c r="E54" s="34">
        <v>-0.50893939211731709</v>
      </c>
      <c r="F54" s="34">
        <v>0.25738190166927261</v>
      </c>
      <c r="G54" s="33">
        <v>2.3616675391495785</v>
      </c>
    </row>
    <row r="55" spans="1:17" x14ac:dyDescent="0.25">
      <c r="A55" s="2" t="s">
        <v>176</v>
      </c>
      <c r="B55" s="2" t="s">
        <v>167</v>
      </c>
      <c r="C55" s="35">
        <v>19.625207593645936</v>
      </c>
      <c r="D55" s="2" t="s">
        <v>175</v>
      </c>
      <c r="E55" s="34">
        <v>-0.53198631527311957</v>
      </c>
      <c r="F55" s="34">
        <v>0.25561944218839</v>
      </c>
      <c r="G55" s="33">
        <v>2.6740531804067587</v>
      </c>
    </row>
  </sheetData>
  <pageMargins left="0.75" right="0.75" top="1" bottom="1" header="0.5" footer="0.5"/>
  <pageSetup orientation="portrait"/>
  <drawing r:id="rId1"/>
  <legacyDrawing r:id="rId2"/>
  <oleObjects>
    <mc:AlternateContent xmlns:mc="http://schemas.openxmlformats.org/markup-compatibility/2006">
      <mc:Choice Requires="x14">
        <oleObject progId="ChemDraw.Document.6.0" shapeId="2049" r:id="rId3">
          <objectPr defaultSize="0" autoPict="0" r:id="rId4">
            <anchor moveWithCells="1">
              <from>
                <xdr:col>0</xdr:col>
                <xdr:colOff>708660</xdr:colOff>
                <xdr:row>0</xdr:row>
                <xdr:rowOff>114300</xdr:rowOff>
              </from>
              <to>
                <xdr:col>0</xdr:col>
                <xdr:colOff>1912620</xdr:colOff>
                <xdr:row>0</xdr:row>
                <xdr:rowOff>1127760</xdr:rowOff>
              </to>
            </anchor>
          </objectPr>
        </oleObject>
      </mc:Choice>
      <mc:Fallback>
        <oleObject progId="ChemDraw.Document.6.0" shapeId="2049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"/>
  <sheetViews>
    <sheetView topLeftCell="E9" workbookViewId="0"/>
  </sheetViews>
  <sheetFormatPr defaultRowHeight="13.2" x14ac:dyDescent="0.25"/>
  <cols>
    <col min="2" max="13" width="16.21875" customWidth="1"/>
  </cols>
  <sheetData>
    <row r="1" spans="1:13" x14ac:dyDescent="0.25">
      <c r="B1" t="s">
        <v>60</v>
      </c>
      <c r="C1" t="s">
        <v>68</v>
      </c>
      <c r="D1" t="s">
        <v>69</v>
      </c>
      <c r="E1" t="s">
        <v>70</v>
      </c>
      <c r="F1" t="s">
        <v>71</v>
      </c>
      <c r="G1" t="s">
        <v>72</v>
      </c>
      <c r="H1" t="s">
        <v>73</v>
      </c>
      <c r="I1" t="s">
        <v>74</v>
      </c>
      <c r="J1" t="s">
        <v>75</v>
      </c>
      <c r="K1" t="s">
        <v>76</v>
      </c>
      <c r="L1" t="s">
        <v>77</v>
      </c>
      <c r="M1" t="s">
        <v>78</v>
      </c>
    </row>
    <row r="2" spans="1:13" x14ac:dyDescent="0.25">
      <c r="A2" t="s">
        <v>59</v>
      </c>
    </row>
    <row r="3" spans="1:13" x14ac:dyDescent="0.25">
      <c r="A3" t="s">
        <v>61</v>
      </c>
    </row>
    <row r="4" spans="1:13" x14ac:dyDescent="0.25">
      <c r="A4" t="s">
        <v>62</v>
      </c>
    </row>
    <row r="5" spans="1:13" x14ac:dyDescent="0.25">
      <c r="A5" t="s">
        <v>63</v>
      </c>
    </row>
    <row r="6" spans="1:13" ht="28.35" customHeight="1" x14ac:dyDescent="0.25">
      <c r="A6" t="s">
        <v>64</v>
      </c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</row>
    <row r="7" spans="1:13" ht="28.35" customHeight="1" x14ac:dyDescent="0.25">
      <c r="A7" t="s">
        <v>65</v>
      </c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</row>
    <row r="8" spans="1:13" ht="28.35" customHeight="1" x14ac:dyDescent="0.25">
      <c r="A8" t="s">
        <v>66</v>
      </c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</row>
    <row r="9" spans="1:13" ht="28.35" customHeight="1" x14ac:dyDescent="0.25">
      <c r="A9" t="s">
        <v>67</v>
      </c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</row>
  </sheetData>
  <pageMargins left="0.75" right="0.75" top="1" bottom="1" header="0.5" footer="0.5"/>
  <pageSetup orientation="portrait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143554-A6DF-4152-9DA4-2B51F5E7200E}">
  <sheetPr>
    <pageSetUpPr fitToPage="1"/>
  </sheetPr>
  <dimension ref="A1:O35"/>
  <sheetViews>
    <sheetView topLeftCell="A16" zoomScale="90" zoomScaleNormal="90" workbookViewId="0">
      <selection activeCell="L14" sqref="L14"/>
    </sheetView>
  </sheetViews>
  <sheetFormatPr defaultColWidth="8.77734375" defaultRowHeight="14.4" x14ac:dyDescent="0.3"/>
  <cols>
    <col min="1" max="2" width="34.44140625" style="12" customWidth="1"/>
    <col min="3" max="3" width="22" style="10" customWidth="1"/>
    <col min="4" max="4" width="14.77734375" style="12" customWidth="1"/>
    <col min="5" max="5" width="13.21875" style="10" customWidth="1"/>
    <col min="6" max="6" width="18.33203125" style="10" customWidth="1"/>
    <col min="7" max="7" width="29.21875" style="10" customWidth="1"/>
    <col min="8" max="8" width="21.109375" style="12" customWidth="1"/>
    <col min="9" max="16384" width="8.77734375" style="12"/>
  </cols>
  <sheetData>
    <row r="1" spans="1:15" ht="15" thickBot="1" x14ac:dyDescent="0.35">
      <c r="A1" s="8" t="s">
        <v>80</v>
      </c>
      <c r="B1" s="9">
        <v>10</v>
      </c>
      <c r="D1" s="11" t="s">
        <v>81</v>
      </c>
    </row>
    <row r="2" spans="1:15" x14ac:dyDescent="0.3">
      <c r="A2" s="13" t="s">
        <v>82</v>
      </c>
      <c r="B2" s="14">
        <v>10</v>
      </c>
      <c r="D2" s="15" t="s">
        <v>83</v>
      </c>
      <c r="E2" s="16" t="s">
        <v>84</v>
      </c>
      <c r="F2" s="16" t="s">
        <v>85</v>
      </c>
      <c r="G2" s="16" t="s">
        <v>86</v>
      </c>
      <c r="H2" s="16" t="s">
        <v>87</v>
      </c>
      <c r="I2" s="16" t="s">
        <v>88</v>
      </c>
      <c r="J2" s="16" t="s">
        <v>89</v>
      </c>
      <c r="K2" s="16" t="s">
        <v>90</v>
      </c>
      <c r="L2" s="16" t="s">
        <v>91</v>
      </c>
      <c r="M2" s="16" t="s">
        <v>92</v>
      </c>
      <c r="N2" s="16" t="s">
        <v>93</v>
      </c>
      <c r="O2" s="17" t="s">
        <v>94</v>
      </c>
    </row>
    <row r="3" spans="1:15" ht="15" thickBot="1" x14ac:dyDescent="0.35">
      <c r="A3" s="13" t="s">
        <v>95</v>
      </c>
      <c r="B3" s="14">
        <v>16</v>
      </c>
      <c r="D3" s="18" t="s">
        <v>96</v>
      </c>
      <c r="E3" s="19" t="s">
        <v>97</v>
      </c>
      <c r="F3" s="19" t="s">
        <v>98</v>
      </c>
      <c r="G3" s="19" t="s">
        <v>99</v>
      </c>
      <c r="H3" s="19" t="s">
        <v>100</v>
      </c>
      <c r="I3" s="19" t="s">
        <v>101</v>
      </c>
      <c r="J3" s="19" t="s">
        <v>102</v>
      </c>
      <c r="K3" s="19" t="s">
        <v>103</v>
      </c>
      <c r="L3" s="19" t="s">
        <v>104</v>
      </c>
      <c r="M3" s="19" t="s">
        <v>105</v>
      </c>
      <c r="N3" s="19" t="s">
        <v>106</v>
      </c>
      <c r="O3" s="20" t="s">
        <v>107</v>
      </c>
    </row>
    <row r="4" spans="1:15" x14ac:dyDescent="0.3">
      <c r="A4" s="13" t="s">
        <v>108</v>
      </c>
      <c r="B4" s="21">
        <v>1100</v>
      </c>
      <c r="D4" s="15" t="s">
        <v>83</v>
      </c>
      <c r="E4" s="16" t="s">
        <v>84</v>
      </c>
      <c r="F4" s="16" t="s">
        <v>85</v>
      </c>
      <c r="G4" s="16" t="s">
        <v>86</v>
      </c>
      <c r="H4" s="16" t="s">
        <v>87</v>
      </c>
      <c r="I4" s="16" t="s">
        <v>88</v>
      </c>
      <c r="J4" s="16" t="s">
        <v>89</v>
      </c>
      <c r="K4" s="16" t="s">
        <v>90</v>
      </c>
      <c r="L4" s="16" t="s">
        <v>91</v>
      </c>
      <c r="M4" s="16" t="s">
        <v>92</v>
      </c>
      <c r="N4" s="16" t="s">
        <v>93</v>
      </c>
      <c r="O4" s="17" t="s">
        <v>94</v>
      </c>
    </row>
    <row r="5" spans="1:15" ht="15" thickBot="1" x14ac:dyDescent="0.35">
      <c r="A5" s="22" t="s">
        <v>109</v>
      </c>
      <c r="B5" s="23">
        <v>50</v>
      </c>
      <c r="D5" s="18" t="s">
        <v>96</v>
      </c>
      <c r="E5" s="19" t="s">
        <v>97</v>
      </c>
      <c r="F5" s="19" t="s">
        <v>98</v>
      </c>
      <c r="G5" s="19" t="s">
        <v>99</v>
      </c>
      <c r="H5" s="19" t="s">
        <v>100</v>
      </c>
      <c r="I5" s="19" t="s">
        <v>101</v>
      </c>
      <c r="J5" s="19" t="s">
        <v>102</v>
      </c>
      <c r="K5" s="19" t="s">
        <v>103</v>
      </c>
      <c r="L5" s="19" t="s">
        <v>104</v>
      </c>
      <c r="M5" s="19" t="s">
        <v>105</v>
      </c>
      <c r="N5" s="19" t="s">
        <v>106</v>
      </c>
      <c r="O5" s="20" t="s">
        <v>107</v>
      </c>
    </row>
    <row r="6" spans="1:15" x14ac:dyDescent="0.3">
      <c r="D6" s="15" t="s">
        <v>83</v>
      </c>
      <c r="E6" s="16" t="s">
        <v>84</v>
      </c>
      <c r="F6" s="16" t="s">
        <v>85</v>
      </c>
      <c r="G6" s="16" t="s">
        <v>86</v>
      </c>
      <c r="H6" s="16" t="s">
        <v>87</v>
      </c>
      <c r="I6" s="16" t="s">
        <v>88</v>
      </c>
      <c r="J6" s="16" t="s">
        <v>89</v>
      </c>
      <c r="K6" s="16" t="s">
        <v>90</v>
      </c>
      <c r="L6" s="16" t="s">
        <v>91</v>
      </c>
      <c r="M6" s="16" t="s">
        <v>92</v>
      </c>
      <c r="N6" s="16" t="s">
        <v>93</v>
      </c>
      <c r="O6" s="17" t="s">
        <v>94</v>
      </c>
    </row>
    <row r="7" spans="1:15" ht="15" thickBot="1" x14ac:dyDescent="0.35">
      <c r="D7" s="18" t="s">
        <v>96</v>
      </c>
      <c r="E7" s="19" t="s">
        <v>97</v>
      </c>
      <c r="F7" s="19" t="s">
        <v>98</v>
      </c>
      <c r="G7" s="19" t="s">
        <v>99</v>
      </c>
      <c r="H7" s="19" t="s">
        <v>100</v>
      </c>
      <c r="I7" s="19" t="s">
        <v>101</v>
      </c>
      <c r="J7" s="19" t="s">
        <v>102</v>
      </c>
      <c r="K7" s="19" t="s">
        <v>103</v>
      </c>
      <c r="L7" s="19" t="s">
        <v>104</v>
      </c>
      <c r="M7" s="19" t="s">
        <v>105</v>
      </c>
      <c r="N7" s="19" t="s">
        <v>106</v>
      </c>
      <c r="O7" s="20" t="s">
        <v>107</v>
      </c>
    </row>
    <row r="8" spans="1:15" x14ac:dyDescent="0.3">
      <c r="D8" s="24" t="s">
        <v>83</v>
      </c>
      <c r="E8" s="10" t="s">
        <v>84</v>
      </c>
      <c r="F8" s="10" t="s">
        <v>85</v>
      </c>
      <c r="G8" s="10" t="s">
        <v>86</v>
      </c>
      <c r="H8" s="10" t="s">
        <v>87</v>
      </c>
      <c r="I8" s="10" t="s">
        <v>88</v>
      </c>
      <c r="J8" s="10" t="s">
        <v>89</v>
      </c>
      <c r="K8" s="10" t="s">
        <v>90</v>
      </c>
      <c r="L8" s="10" t="s">
        <v>91</v>
      </c>
      <c r="M8" s="10" t="s">
        <v>92</v>
      </c>
      <c r="N8" s="10" t="s">
        <v>93</v>
      </c>
      <c r="O8" s="25" t="s">
        <v>94</v>
      </c>
    </row>
    <row r="9" spans="1:15" ht="15" thickBot="1" x14ac:dyDescent="0.35">
      <c r="D9" s="18" t="s">
        <v>96</v>
      </c>
      <c r="E9" s="19" t="s">
        <v>97</v>
      </c>
      <c r="F9" s="19" t="s">
        <v>98</v>
      </c>
      <c r="G9" s="19" t="s">
        <v>99</v>
      </c>
      <c r="H9" s="19" t="s">
        <v>100</v>
      </c>
      <c r="I9" s="19" t="s">
        <v>101</v>
      </c>
      <c r="J9" s="19" t="s">
        <v>102</v>
      </c>
      <c r="K9" s="19" t="s">
        <v>103</v>
      </c>
      <c r="L9" s="19" t="s">
        <v>104</v>
      </c>
      <c r="M9" s="19" t="s">
        <v>105</v>
      </c>
      <c r="N9" s="19" t="s">
        <v>106</v>
      </c>
      <c r="O9" s="20" t="s">
        <v>107</v>
      </c>
    </row>
    <row r="10" spans="1:15" x14ac:dyDescent="0.3">
      <c r="D10" s="26"/>
    </row>
    <row r="11" spans="1:15" s="10" customFormat="1" x14ac:dyDescent="0.3">
      <c r="A11" s="26" t="s">
        <v>110</v>
      </c>
      <c r="B11" s="26" t="s">
        <v>111</v>
      </c>
      <c r="C11" s="26" t="s">
        <v>112</v>
      </c>
      <c r="D11" s="26" t="s">
        <v>113</v>
      </c>
      <c r="E11" s="26" t="s">
        <v>114</v>
      </c>
      <c r="F11" s="26" t="s">
        <v>115</v>
      </c>
      <c r="G11" s="26" t="s">
        <v>116</v>
      </c>
    </row>
    <row r="12" spans="1:15" ht="99.45" customHeight="1" x14ac:dyDescent="0.3">
      <c r="B12" s="10" t="s">
        <v>117</v>
      </c>
      <c r="C12" s="10" t="s">
        <v>118</v>
      </c>
      <c r="D12" s="26" t="s">
        <v>119</v>
      </c>
      <c r="E12" s="10">
        <v>863.24</v>
      </c>
      <c r="F12" s="10">
        <f t="shared" ref="F12:F35" si="0">((0.000001)*E12)*1000</f>
        <v>0.8632399999999999</v>
      </c>
      <c r="G12" s="27">
        <f t="shared" ref="G12:G34" si="1">F12*22</f>
        <v>18.991279999999996</v>
      </c>
    </row>
    <row r="13" spans="1:15" ht="103.5" customHeight="1" x14ac:dyDescent="0.3">
      <c r="B13" s="28" t="s">
        <v>120</v>
      </c>
      <c r="C13" s="28" t="s">
        <v>121</v>
      </c>
      <c r="D13" s="26" t="s">
        <v>84</v>
      </c>
      <c r="E13" s="10">
        <v>1177.6500000000001</v>
      </c>
      <c r="F13" s="10">
        <f t="shared" si="0"/>
        <v>1.1776500000000001</v>
      </c>
      <c r="G13" s="27">
        <f t="shared" si="1"/>
        <v>25.908300000000001</v>
      </c>
    </row>
    <row r="14" spans="1:15" ht="87" customHeight="1" x14ac:dyDescent="0.3">
      <c r="B14" s="10" t="s">
        <v>122</v>
      </c>
      <c r="C14" s="10" t="s">
        <v>123</v>
      </c>
      <c r="D14" s="26" t="s">
        <v>85</v>
      </c>
      <c r="E14" s="10">
        <v>512.65</v>
      </c>
      <c r="F14" s="10">
        <f t="shared" si="0"/>
        <v>0.51264999999999994</v>
      </c>
      <c r="G14" s="27">
        <f t="shared" si="1"/>
        <v>11.278299999999998</v>
      </c>
    </row>
    <row r="15" spans="1:15" ht="183" customHeight="1" x14ac:dyDescent="0.3">
      <c r="B15" s="28" t="s">
        <v>124</v>
      </c>
      <c r="C15" s="28" t="s">
        <v>125</v>
      </c>
      <c r="D15" s="26" t="s">
        <v>86</v>
      </c>
      <c r="E15" s="10">
        <v>1115.3800000000001</v>
      </c>
      <c r="F15" s="10">
        <f t="shared" si="0"/>
        <v>1.11538</v>
      </c>
      <c r="G15" s="27">
        <f t="shared" si="1"/>
        <v>24.538360000000001</v>
      </c>
    </row>
    <row r="16" spans="1:15" ht="112.2" customHeight="1" x14ac:dyDescent="0.3">
      <c r="B16" s="10" t="s">
        <v>126</v>
      </c>
      <c r="C16" s="10" t="s">
        <v>118</v>
      </c>
      <c r="D16" s="26" t="s">
        <v>87</v>
      </c>
      <c r="E16" s="10">
        <v>518.70000000000005</v>
      </c>
      <c r="F16" s="10">
        <f t="shared" si="0"/>
        <v>0.51869999999999994</v>
      </c>
      <c r="G16" s="27">
        <f t="shared" si="1"/>
        <v>11.411399999999999</v>
      </c>
    </row>
    <row r="17" spans="2:7" ht="142.19999999999999" customHeight="1" x14ac:dyDescent="0.3">
      <c r="B17" s="10" t="s">
        <v>127</v>
      </c>
      <c r="C17" s="10" t="s">
        <v>128</v>
      </c>
      <c r="D17" s="26" t="s">
        <v>88</v>
      </c>
      <c r="E17" s="10">
        <v>751.03</v>
      </c>
      <c r="F17" s="10">
        <f t="shared" si="0"/>
        <v>0.75102999999999998</v>
      </c>
      <c r="G17" s="27">
        <f t="shared" si="1"/>
        <v>16.522659999999998</v>
      </c>
    </row>
    <row r="18" spans="2:7" ht="112.5" customHeight="1" x14ac:dyDescent="0.3">
      <c r="B18" s="28" t="s">
        <v>129</v>
      </c>
      <c r="C18" s="28" t="s">
        <v>130</v>
      </c>
      <c r="D18" s="26" t="s">
        <v>89</v>
      </c>
      <c r="E18" s="10">
        <v>538.72</v>
      </c>
      <c r="F18" s="10">
        <f t="shared" si="0"/>
        <v>0.53871999999999998</v>
      </c>
      <c r="G18" s="27">
        <f t="shared" si="1"/>
        <v>11.851839999999999</v>
      </c>
    </row>
    <row r="19" spans="2:7" ht="103.2" customHeight="1" x14ac:dyDescent="0.3">
      <c r="B19" s="28" t="s">
        <v>131</v>
      </c>
      <c r="C19" s="28" t="s">
        <v>132</v>
      </c>
      <c r="D19" s="26" t="s">
        <v>90</v>
      </c>
      <c r="E19" s="10">
        <v>610.69000000000005</v>
      </c>
      <c r="F19" s="10">
        <f t="shared" si="0"/>
        <v>0.61068999999999996</v>
      </c>
      <c r="G19" s="27">
        <f t="shared" si="1"/>
        <v>13.435179999999999</v>
      </c>
    </row>
    <row r="20" spans="2:7" ht="132" customHeight="1" x14ac:dyDescent="0.3">
      <c r="B20" s="28" t="s">
        <v>133</v>
      </c>
      <c r="C20" s="28" t="s">
        <v>134</v>
      </c>
      <c r="D20" s="26" t="s">
        <v>91</v>
      </c>
      <c r="E20" s="10">
        <v>724.95</v>
      </c>
      <c r="F20" s="10">
        <f t="shared" si="0"/>
        <v>0.72494999999999998</v>
      </c>
      <c r="G20" s="27">
        <f t="shared" si="1"/>
        <v>15.9489</v>
      </c>
    </row>
    <row r="21" spans="2:7" ht="120" customHeight="1" x14ac:dyDescent="0.3">
      <c r="B21" s="28" t="s">
        <v>135</v>
      </c>
      <c r="C21" s="28" t="s">
        <v>136</v>
      </c>
      <c r="D21" s="26" t="s">
        <v>92</v>
      </c>
      <c r="E21" s="10">
        <v>827.13</v>
      </c>
      <c r="F21" s="10">
        <f t="shared" si="0"/>
        <v>0.82712999999999992</v>
      </c>
      <c r="G21" s="27">
        <f t="shared" si="1"/>
        <v>18.196859999999997</v>
      </c>
    </row>
    <row r="22" spans="2:7" ht="91.5" customHeight="1" x14ac:dyDescent="0.3">
      <c r="B22" s="28" t="s">
        <v>137</v>
      </c>
      <c r="C22" s="28" t="s">
        <v>138</v>
      </c>
      <c r="D22" s="26" t="s">
        <v>93</v>
      </c>
      <c r="E22" s="10">
        <v>350.46</v>
      </c>
      <c r="F22" s="10">
        <f t="shared" si="0"/>
        <v>0.35045999999999999</v>
      </c>
      <c r="G22" s="27">
        <f t="shared" si="1"/>
        <v>7.7101199999999999</v>
      </c>
    </row>
    <row r="23" spans="2:7" ht="102.45" customHeight="1" x14ac:dyDescent="0.3">
      <c r="B23" s="28" t="s">
        <v>139</v>
      </c>
      <c r="C23" s="28" t="s">
        <v>118</v>
      </c>
      <c r="D23" s="26" t="s">
        <v>94</v>
      </c>
      <c r="E23" s="10">
        <v>610.76</v>
      </c>
      <c r="F23" s="10">
        <f t="shared" si="0"/>
        <v>0.61075999999999997</v>
      </c>
      <c r="G23" s="27">
        <f t="shared" si="1"/>
        <v>13.436719999999999</v>
      </c>
    </row>
    <row r="24" spans="2:7" ht="81.45" customHeight="1" x14ac:dyDescent="0.3">
      <c r="B24" s="28" t="s">
        <v>140</v>
      </c>
      <c r="C24" s="28" t="s">
        <v>141</v>
      </c>
      <c r="D24" s="26" t="s">
        <v>96</v>
      </c>
      <c r="E24" s="10">
        <v>446.64</v>
      </c>
      <c r="F24" s="10">
        <f t="shared" si="0"/>
        <v>0.44663999999999998</v>
      </c>
      <c r="G24" s="27">
        <f t="shared" si="1"/>
        <v>9.8260799999999993</v>
      </c>
    </row>
    <row r="25" spans="2:7" ht="106.2" customHeight="1" x14ac:dyDescent="0.3">
      <c r="B25" s="10" t="s">
        <v>142</v>
      </c>
      <c r="C25" s="10" t="s">
        <v>143</v>
      </c>
      <c r="D25" s="26" t="s">
        <v>97</v>
      </c>
      <c r="E25" s="10">
        <v>690.22</v>
      </c>
      <c r="F25" s="10">
        <f t="shared" si="0"/>
        <v>0.69021999999999994</v>
      </c>
      <c r="G25" s="27">
        <f t="shared" si="1"/>
        <v>15.184839999999999</v>
      </c>
    </row>
    <row r="26" spans="2:7" ht="109.5" customHeight="1" x14ac:dyDescent="0.3">
      <c r="B26" s="28" t="s">
        <v>144</v>
      </c>
      <c r="C26" s="28" t="s">
        <v>145</v>
      </c>
      <c r="D26" s="26" t="s">
        <v>98</v>
      </c>
      <c r="E26" s="10">
        <v>693.27</v>
      </c>
      <c r="F26" s="10">
        <f t="shared" si="0"/>
        <v>0.69326999999999994</v>
      </c>
      <c r="G26" s="27">
        <f t="shared" si="1"/>
        <v>15.251939999999999</v>
      </c>
    </row>
    <row r="27" spans="2:7" ht="123.45" customHeight="1" x14ac:dyDescent="0.3">
      <c r="B27" s="28" t="s">
        <v>146</v>
      </c>
      <c r="C27" s="28" t="s">
        <v>147</v>
      </c>
      <c r="D27" s="26" t="s">
        <v>99</v>
      </c>
      <c r="E27" s="10">
        <v>654.94000000000005</v>
      </c>
      <c r="F27" s="10">
        <f t="shared" si="0"/>
        <v>0.65493999999999997</v>
      </c>
      <c r="G27" s="27">
        <f t="shared" si="1"/>
        <v>14.408679999999999</v>
      </c>
    </row>
    <row r="28" spans="2:7" ht="106.2" customHeight="1" x14ac:dyDescent="0.3">
      <c r="B28" s="10" t="s">
        <v>148</v>
      </c>
      <c r="C28" s="10" t="s">
        <v>149</v>
      </c>
      <c r="D28" s="26" t="s">
        <v>100</v>
      </c>
      <c r="E28" s="10">
        <v>502.74</v>
      </c>
      <c r="F28" s="10">
        <f t="shared" si="0"/>
        <v>0.50273999999999996</v>
      </c>
      <c r="G28" s="27">
        <f t="shared" si="1"/>
        <v>11.060279999999999</v>
      </c>
    </row>
    <row r="29" spans="2:7" ht="144" customHeight="1" x14ac:dyDescent="0.3">
      <c r="B29" s="28" t="s">
        <v>150</v>
      </c>
      <c r="C29" s="28" t="s">
        <v>151</v>
      </c>
      <c r="D29" s="26" t="s">
        <v>101</v>
      </c>
      <c r="E29" s="10">
        <v>734.89</v>
      </c>
      <c r="F29" s="10">
        <f t="shared" si="0"/>
        <v>0.73488999999999993</v>
      </c>
      <c r="G29" s="27">
        <f t="shared" si="1"/>
        <v>16.167579999999997</v>
      </c>
    </row>
    <row r="30" spans="2:7" ht="109.5" customHeight="1" x14ac:dyDescent="0.3">
      <c r="B30" s="10" t="s">
        <v>152</v>
      </c>
      <c r="C30" s="10" t="s">
        <v>153</v>
      </c>
      <c r="D30" s="26" t="s">
        <v>102</v>
      </c>
      <c r="E30" s="10">
        <v>671.07</v>
      </c>
      <c r="F30" s="10">
        <f t="shared" si="0"/>
        <v>0.67107000000000006</v>
      </c>
      <c r="G30" s="27">
        <f t="shared" si="1"/>
        <v>14.763540000000001</v>
      </c>
    </row>
    <row r="31" spans="2:7" ht="122.7" customHeight="1" x14ac:dyDescent="0.3">
      <c r="B31" s="10" t="s">
        <v>154</v>
      </c>
      <c r="C31" s="10" t="s">
        <v>155</v>
      </c>
      <c r="D31" s="26" t="s">
        <v>103</v>
      </c>
      <c r="E31" s="10">
        <v>854.93</v>
      </c>
      <c r="F31" s="10">
        <f t="shared" si="0"/>
        <v>0.85492999999999997</v>
      </c>
      <c r="G31" s="27">
        <f t="shared" si="1"/>
        <v>18.80846</v>
      </c>
    </row>
    <row r="32" spans="2:7" ht="117" customHeight="1" x14ac:dyDescent="0.3">
      <c r="B32" s="28" t="s">
        <v>156</v>
      </c>
      <c r="C32" s="28" t="s">
        <v>157</v>
      </c>
      <c r="D32" s="26" t="s">
        <v>104</v>
      </c>
      <c r="E32" s="10">
        <v>803.1</v>
      </c>
      <c r="F32" s="10">
        <f t="shared" si="0"/>
        <v>0.80309999999999993</v>
      </c>
      <c r="G32" s="27">
        <f t="shared" si="1"/>
        <v>17.668199999999999</v>
      </c>
    </row>
    <row r="33" spans="2:7" ht="105.45" customHeight="1" x14ac:dyDescent="0.3">
      <c r="B33" s="28" t="s">
        <v>158</v>
      </c>
      <c r="C33" s="28" t="s">
        <v>159</v>
      </c>
      <c r="D33" s="26" t="s">
        <v>105</v>
      </c>
      <c r="E33" s="10">
        <v>879.11</v>
      </c>
      <c r="F33" s="10">
        <f t="shared" si="0"/>
        <v>0.87911000000000006</v>
      </c>
      <c r="G33" s="27">
        <f t="shared" si="1"/>
        <v>19.340420000000002</v>
      </c>
    </row>
    <row r="34" spans="2:7" ht="96" customHeight="1" x14ac:dyDescent="0.3">
      <c r="B34" s="10" t="s">
        <v>160</v>
      </c>
      <c r="C34" s="10" t="s">
        <v>161</v>
      </c>
      <c r="D34" s="26" t="s">
        <v>106</v>
      </c>
      <c r="E34" s="10">
        <v>666.87</v>
      </c>
      <c r="F34" s="10">
        <f t="shared" si="0"/>
        <v>0.66686999999999996</v>
      </c>
      <c r="G34" s="27">
        <f t="shared" si="1"/>
        <v>14.671139999999999</v>
      </c>
    </row>
    <row r="35" spans="2:7" ht="105" customHeight="1" x14ac:dyDescent="0.3">
      <c r="B35" s="10" t="s">
        <v>162</v>
      </c>
      <c r="C35" s="10" t="s">
        <v>118</v>
      </c>
      <c r="D35" s="26" t="s">
        <v>107</v>
      </c>
      <c r="E35" s="10">
        <v>1435.11</v>
      </c>
      <c r="F35" s="10">
        <f t="shared" si="0"/>
        <v>1.4351099999999999</v>
      </c>
      <c r="G35" s="27">
        <f>F35*16</f>
        <v>22.961759999999998</v>
      </c>
    </row>
  </sheetData>
  <pageMargins left="0.7" right="0.7" top="0.75" bottom="0.75" header="0.3" footer="0.3"/>
  <pageSetup scale="42" fitToHeight="0"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3073" r:id="rId4">
          <objectPr defaultSize="0" autoPict="0" r:id="rId5">
            <anchor moveWithCells="1">
              <from>
                <xdr:col>0</xdr:col>
                <xdr:colOff>60960</xdr:colOff>
                <xdr:row>11</xdr:row>
                <xdr:rowOff>83820</xdr:rowOff>
              </from>
              <to>
                <xdr:col>0</xdr:col>
                <xdr:colOff>1623060</xdr:colOff>
                <xdr:row>11</xdr:row>
                <xdr:rowOff>1188720</xdr:rowOff>
              </to>
            </anchor>
          </objectPr>
        </oleObject>
      </mc:Choice>
      <mc:Fallback>
        <oleObject progId="ChemDraw.Document.6.0" shapeId="3073" r:id="rId4"/>
      </mc:Fallback>
    </mc:AlternateContent>
    <mc:AlternateContent xmlns:mc="http://schemas.openxmlformats.org/markup-compatibility/2006">
      <mc:Choice Requires="x14">
        <oleObject progId="ChemDraw.Document.6.0" shapeId="3074" r:id="rId6">
          <objectPr defaultSize="0" r:id="rId7">
            <anchor moveWithCells="1">
              <from>
                <xdr:col>0</xdr:col>
                <xdr:colOff>99060</xdr:colOff>
                <xdr:row>12</xdr:row>
                <xdr:rowOff>137160</xdr:rowOff>
              </from>
              <to>
                <xdr:col>0</xdr:col>
                <xdr:colOff>1584960</xdr:colOff>
                <xdr:row>12</xdr:row>
                <xdr:rowOff>1249680</xdr:rowOff>
              </to>
            </anchor>
          </objectPr>
        </oleObject>
      </mc:Choice>
      <mc:Fallback>
        <oleObject progId="ChemDraw.Document.6.0" shapeId="3074" r:id="rId6"/>
      </mc:Fallback>
    </mc:AlternateContent>
    <mc:AlternateContent xmlns:mc="http://schemas.openxmlformats.org/markup-compatibility/2006">
      <mc:Choice Requires="x14">
        <oleObject progId="ChemDraw.Document.6.0" shapeId="3075" r:id="rId8">
          <objectPr defaultSize="0" r:id="rId9">
            <anchor moveWithCells="1">
              <from>
                <xdr:col>0</xdr:col>
                <xdr:colOff>213360</xdr:colOff>
                <xdr:row>13</xdr:row>
                <xdr:rowOff>251460</xdr:rowOff>
              </from>
              <to>
                <xdr:col>0</xdr:col>
                <xdr:colOff>1630680</xdr:colOff>
                <xdr:row>13</xdr:row>
                <xdr:rowOff>1013460</xdr:rowOff>
              </to>
            </anchor>
          </objectPr>
        </oleObject>
      </mc:Choice>
      <mc:Fallback>
        <oleObject progId="ChemDraw.Document.6.0" shapeId="3075" r:id="rId8"/>
      </mc:Fallback>
    </mc:AlternateContent>
    <mc:AlternateContent xmlns:mc="http://schemas.openxmlformats.org/markup-compatibility/2006">
      <mc:Choice Requires="x14">
        <oleObject progId="ChemDraw.Document.6.0" shapeId="3076" r:id="rId10">
          <objectPr defaultSize="0" r:id="rId11">
            <anchor moveWithCells="1">
              <from>
                <xdr:col>0</xdr:col>
                <xdr:colOff>99060</xdr:colOff>
                <xdr:row>14</xdr:row>
                <xdr:rowOff>144780</xdr:rowOff>
              </from>
              <to>
                <xdr:col>0</xdr:col>
                <xdr:colOff>1882140</xdr:colOff>
                <xdr:row>14</xdr:row>
                <xdr:rowOff>2072640</xdr:rowOff>
              </to>
            </anchor>
          </objectPr>
        </oleObject>
      </mc:Choice>
      <mc:Fallback>
        <oleObject progId="ChemDraw.Document.6.0" shapeId="3076" r:id="rId10"/>
      </mc:Fallback>
    </mc:AlternateContent>
    <mc:AlternateContent xmlns:mc="http://schemas.openxmlformats.org/markup-compatibility/2006">
      <mc:Choice Requires="x14">
        <oleObject progId="ChemDraw.Document.6.0" shapeId="3077" r:id="rId12">
          <objectPr defaultSize="0" autoPict="0" r:id="rId13">
            <anchor moveWithCells="1">
              <from>
                <xdr:col>0</xdr:col>
                <xdr:colOff>251460</xdr:colOff>
                <xdr:row>15</xdr:row>
                <xdr:rowOff>99060</xdr:rowOff>
              </from>
              <to>
                <xdr:col>0</xdr:col>
                <xdr:colOff>1470660</xdr:colOff>
                <xdr:row>15</xdr:row>
                <xdr:rowOff>1333500</xdr:rowOff>
              </to>
            </anchor>
          </objectPr>
        </oleObject>
      </mc:Choice>
      <mc:Fallback>
        <oleObject progId="ChemDraw.Document.6.0" shapeId="3077" r:id="rId12"/>
      </mc:Fallback>
    </mc:AlternateContent>
    <mc:AlternateContent xmlns:mc="http://schemas.openxmlformats.org/markup-compatibility/2006">
      <mc:Choice Requires="x14">
        <oleObject progId="ChemDraw.Document.6.0" shapeId="3078" r:id="rId14">
          <objectPr defaultSize="0" r:id="rId15">
            <anchor moveWithCells="1">
              <from>
                <xdr:col>0</xdr:col>
                <xdr:colOff>152400</xdr:colOff>
                <xdr:row>16</xdr:row>
                <xdr:rowOff>76200</xdr:rowOff>
              </from>
              <to>
                <xdr:col>0</xdr:col>
                <xdr:colOff>1889760</xdr:colOff>
                <xdr:row>16</xdr:row>
                <xdr:rowOff>1615440</xdr:rowOff>
              </to>
            </anchor>
          </objectPr>
        </oleObject>
      </mc:Choice>
      <mc:Fallback>
        <oleObject progId="ChemDraw.Document.6.0" shapeId="3078" r:id="rId14"/>
      </mc:Fallback>
    </mc:AlternateContent>
    <mc:AlternateContent xmlns:mc="http://schemas.openxmlformats.org/markup-compatibility/2006">
      <mc:Choice Requires="x14">
        <oleObject progId="ChemDraw.Document.6.0" shapeId="3079" r:id="rId16">
          <objectPr defaultSize="0" r:id="rId17">
            <anchor moveWithCells="1">
              <from>
                <xdr:col>0</xdr:col>
                <xdr:colOff>236220</xdr:colOff>
                <xdr:row>17</xdr:row>
                <xdr:rowOff>137160</xdr:rowOff>
              </from>
              <to>
                <xdr:col>0</xdr:col>
                <xdr:colOff>1653540</xdr:colOff>
                <xdr:row>17</xdr:row>
                <xdr:rowOff>1295400</xdr:rowOff>
              </to>
            </anchor>
          </objectPr>
        </oleObject>
      </mc:Choice>
      <mc:Fallback>
        <oleObject progId="ChemDraw.Document.6.0" shapeId="3079" r:id="rId16"/>
      </mc:Fallback>
    </mc:AlternateContent>
    <mc:AlternateContent xmlns:mc="http://schemas.openxmlformats.org/markup-compatibility/2006">
      <mc:Choice Requires="x14">
        <oleObject progId="ChemDraw.Document.6.0" shapeId="3080" r:id="rId18">
          <objectPr defaultSize="0" r:id="rId19">
            <anchor moveWithCells="1">
              <from>
                <xdr:col>0</xdr:col>
                <xdr:colOff>236220</xdr:colOff>
                <xdr:row>18</xdr:row>
                <xdr:rowOff>114300</xdr:rowOff>
              </from>
              <to>
                <xdr:col>0</xdr:col>
                <xdr:colOff>1661160</xdr:colOff>
                <xdr:row>18</xdr:row>
                <xdr:rowOff>1226820</xdr:rowOff>
              </to>
            </anchor>
          </objectPr>
        </oleObject>
      </mc:Choice>
      <mc:Fallback>
        <oleObject progId="ChemDraw.Document.6.0" shapeId="3080" r:id="rId18"/>
      </mc:Fallback>
    </mc:AlternateContent>
    <mc:AlternateContent xmlns:mc="http://schemas.openxmlformats.org/markup-compatibility/2006">
      <mc:Choice Requires="x14">
        <oleObject progId="ChemDraw.Document.6.0" shapeId="3081" r:id="rId20">
          <objectPr defaultSize="0" r:id="rId21">
            <anchor moveWithCells="1">
              <from>
                <xdr:col>0</xdr:col>
                <xdr:colOff>83820</xdr:colOff>
                <xdr:row>19</xdr:row>
                <xdr:rowOff>182880</xdr:rowOff>
              </from>
              <to>
                <xdr:col>0</xdr:col>
                <xdr:colOff>1866900</xdr:colOff>
                <xdr:row>19</xdr:row>
                <xdr:rowOff>1455420</xdr:rowOff>
              </to>
            </anchor>
          </objectPr>
        </oleObject>
      </mc:Choice>
      <mc:Fallback>
        <oleObject progId="ChemDraw.Document.6.0" shapeId="3081" r:id="rId20"/>
      </mc:Fallback>
    </mc:AlternateContent>
    <mc:AlternateContent xmlns:mc="http://schemas.openxmlformats.org/markup-compatibility/2006">
      <mc:Choice Requires="x14">
        <oleObject progId="ChemDraw.Document.6.0" shapeId="3082" r:id="rId22">
          <objectPr defaultSize="0" r:id="rId23">
            <anchor moveWithCells="1">
              <from>
                <xdr:col>0</xdr:col>
                <xdr:colOff>304800</xdr:colOff>
                <xdr:row>20</xdr:row>
                <xdr:rowOff>76200</xdr:rowOff>
              </from>
              <to>
                <xdr:col>0</xdr:col>
                <xdr:colOff>1729740</xdr:colOff>
                <xdr:row>20</xdr:row>
                <xdr:rowOff>1440180</xdr:rowOff>
              </to>
            </anchor>
          </objectPr>
        </oleObject>
      </mc:Choice>
      <mc:Fallback>
        <oleObject progId="ChemDraw.Document.6.0" shapeId="3082" r:id="rId22"/>
      </mc:Fallback>
    </mc:AlternateContent>
    <mc:AlternateContent xmlns:mc="http://schemas.openxmlformats.org/markup-compatibility/2006">
      <mc:Choice Requires="x14">
        <oleObject progId="ChemDraw.Document.6.0" shapeId="3083" r:id="rId24">
          <objectPr defaultSize="0" r:id="rId25">
            <anchor moveWithCells="1">
              <from>
                <xdr:col>0</xdr:col>
                <xdr:colOff>251460</xdr:colOff>
                <xdr:row>21</xdr:row>
                <xdr:rowOff>137160</xdr:rowOff>
              </from>
              <to>
                <xdr:col>0</xdr:col>
                <xdr:colOff>1668780</xdr:colOff>
                <xdr:row>21</xdr:row>
                <xdr:rowOff>1043940</xdr:rowOff>
              </to>
            </anchor>
          </objectPr>
        </oleObject>
      </mc:Choice>
      <mc:Fallback>
        <oleObject progId="ChemDraw.Document.6.0" shapeId="3083" r:id="rId24"/>
      </mc:Fallback>
    </mc:AlternateContent>
    <mc:AlternateContent xmlns:mc="http://schemas.openxmlformats.org/markup-compatibility/2006">
      <mc:Choice Requires="x14">
        <oleObject progId="ChemDraw.Document.6.0" shapeId="3084" r:id="rId26">
          <objectPr defaultSize="0" autoPict="0" r:id="rId27">
            <anchor moveWithCells="1">
              <from>
                <xdr:col>0</xdr:col>
                <xdr:colOff>76200</xdr:colOff>
                <xdr:row>22</xdr:row>
                <xdr:rowOff>190500</xdr:rowOff>
              </from>
              <to>
                <xdr:col>0</xdr:col>
                <xdr:colOff>1912620</xdr:colOff>
                <xdr:row>22</xdr:row>
                <xdr:rowOff>1150620</xdr:rowOff>
              </to>
            </anchor>
          </objectPr>
        </oleObject>
      </mc:Choice>
      <mc:Fallback>
        <oleObject progId="ChemDraw.Document.6.0" shapeId="3084" r:id="rId26"/>
      </mc:Fallback>
    </mc:AlternateContent>
    <mc:AlternateContent xmlns:mc="http://schemas.openxmlformats.org/markup-compatibility/2006">
      <mc:Choice Requires="x14">
        <oleObject progId="ChemDraw.Document.6.0" shapeId="3085" r:id="rId28">
          <objectPr defaultSize="0" r:id="rId29">
            <anchor moveWithCells="1">
              <from>
                <xdr:col>0</xdr:col>
                <xdr:colOff>365760</xdr:colOff>
                <xdr:row>23</xdr:row>
                <xdr:rowOff>68580</xdr:rowOff>
              </from>
              <to>
                <xdr:col>0</xdr:col>
                <xdr:colOff>1783080</xdr:colOff>
                <xdr:row>23</xdr:row>
                <xdr:rowOff>944880</xdr:rowOff>
              </to>
            </anchor>
          </objectPr>
        </oleObject>
      </mc:Choice>
      <mc:Fallback>
        <oleObject progId="ChemDraw.Document.6.0" shapeId="3085" r:id="rId28"/>
      </mc:Fallback>
    </mc:AlternateContent>
    <mc:AlternateContent xmlns:mc="http://schemas.openxmlformats.org/markup-compatibility/2006">
      <mc:Choice Requires="x14">
        <oleObject progId="ChemDraw.Document.6.0" shapeId="3086" r:id="rId30">
          <objectPr defaultSize="0" r:id="rId31">
            <anchor moveWithCells="1">
              <from>
                <xdr:col>0</xdr:col>
                <xdr:colOff>327660</xdr:colOff>
                <xdr:row>24</xdr:row>
                <xdr:rowOff>99060</xdr:rowOff>
              </from>
              <to>
                <xdr:col>0</xdr:col>
                <xdr:colOff>1752600</xdr:colOff>
                <xdr:row>24</xdr:row>
                <xdr:rowOff>1264920</xdr:rowOff>
              </to>
            </anchor>
          </objectPr>
        </oleObject>
      </mc:Choice>
      <mc:Fallback>
        <oleObject progId="ChemDraw.Document.6.0" shapeId="3086" r:id="rId30"/>
      </mc:Fallback>
    </mc:AlternateContent>
    <mc:AlternateContent xmlns:mc="http://schemas.openxmlformats.org/markup-compatibility/2006">
      <mc:Choice Requires="x14">
        <oleObject progId="ChemDraw.Document.6.0" shapeId="3087" r:id="rId32">
          <objectPr defaultSize="0" r:id="rId33">
            <anchor moveWithCells="1">
              <from>
                <xdr:col>0</xdr:col>
                <xdr:colOff>297180</xdr:colOff>
                <xdr:row>25</xdr:row>
                <xdr:rowOff>137160</xdr:rowOff>
              </from>
              <to>
                <xdr:col>0</xdr:col>
                <xdr:colOff>1714500</xdr:colOff>
                <xdr:row>25</xdr:row>
                <xdr:rowOff>1310640</xdr:rowOff>
              </to>
            </anchor>
          </objectPr>
        </oleObject>
      </mc:Choice>
      <mc:Fallback>
        <oleObject progId="ChemDraw.Document.6.0" shapeId="3087" r:id="rId32"/>
      </mc:Fallback>
    </mc:AlternateContent>
    <mc:AlternateContent xmlns:mc="http://schemas.openxmlformats.org/markup-compatibility/2006">
      <mc:Choice Requires="x14">
        <oleObject progId="ChemDraw.Document.6.0" shapeId="3088" r:id="rId34">
          <objectPr defaultSize="0" r:id="rId35">
            <anchor moveWithCells="1">
              <from>
                <xdr:col>0</xdr:col>
                <xdr:colOff>236220</xdr:colOff>
                <xdr:row>26</xdr:row>
                <xdr:rowOff>30480</xdr:rowOff>
              </from>
              <to>
                <xdr:col>0</xdr:col>
                <xdr:colOff>1676400</xdr:colOff>
                <xdr:row>26</xdr:row>
                <xdr:rowOff>1409700</xdr:rowOff>
              </to>
            </anchor>
          </objectPr>
        </oleObject>
      </mc:Choice>
      <mc:Fallback>
        <oleObject progId="ChemDraw.Document.6.0" shapeId="3088" r:id="rId34"/>
      </mc:Fallback>
    </mc:AlternateContent>
    <mc:AlternateContent xmlns:mc="http://schemas.openxmlformats.org/markup-compatibility/2006">
      <mc:Choice Requires="x14">
        <oleObject progId="ChemDraw.Document.6.0" shapeId="3089" r:id="rId36">
          <objectPr defaultSize="0" r:id="rId37">
            <anchor moveWithCells="1">
              <from>
                <xdr:col>0</xdr:col>
                <xdr:colOff>236220</xdr:colOff>
                <xdr:row>27</xdr:row>
                <xdr:rowOff>99060</xdr:rowOff>
              </from>
              <to>
                <xdr:col>0</xdr:col>
                <xdr:colOff>1676400</xdr:colOff>
                <xdr:row>27</xdr:row>
                <xdr:rowOff>1242060</xdr:rowOff>
              </to>
            </anchor>
          </objectPr>
        </oleObject>
      </mc:Choice>
      <mc:Fallback>
        <oleObject progId="ChemDraw.Document.6.0" shapeId="3089" r:id="rId36"/>
      </mc:Fallback>
    </mc:AlternateContent>
    <mc:AlternateContent xmlns:mc="http://schemas.openxmlformats.org/markup-compatibility/2006">
      <mc:Choice Requires="x14">
        <oleObject progId="ChemDraw.Document.6.0" shapeId="3090" r:id="rId38">
          <objectPr defaultSize="0" r:id="rId39">
            <anchor moveWithCells="1">
              <from>
                <xdr:col>0</xdr:col>
                <xdr:colOff>274320</xdr:colOff>
                <xdr:row>28</xdr:row>
                <xdr:rowOff>76200</xdr:rowOff>
              </from>
              <to>
                <xdr:col>0</xdr:col>
                <xdr:colOff>1691640</xdr:colOff>
                <xdr:row>28</xdr:row>
                <xdr:rowOff>1607820</xdr:rowOff>
              </to>
            </anchor>
          </objectPr>
        </oleObject>
      </mc:Choice>
      <mc:Fallback>
        <oleObject progId="ChemDraw.Document.6.0" shapeId="3090" r:id="rId38"/>
      </mc:Fallback>
    </mc:AlternateContent>
    <mc:AlternateContent xmlns:mc="http://schemas.openxmlformats.org/markup-compatibility/2006">
      <mc:Choice Requires="x14">
        <oleObject progId="ChemDraw.Document.6.0" shapeId="3091" r:id="rId40">
          <objectPr defaultSize="0" r:id="rId41">
            <anchor moveWithCells="1">
              <from>
                <xdr:col>0</xdr:col>
                <xdr:colOff>228600</xdr:colOff>
                <xdr:row>29</xdr:row>
                <xdr:rowOff>83820</xdr:rowOff>
              </from>
              <to>
                <xdr:col>0</xdr:col>
                <xdr:colOff>1645920</xdr:colOff>
                <xdr:row>29</xdr:row>
                <xdr:rowOff>1341120</xdr:rowOff>
              </to>
            </anchor>
          </objectPr>
        </oleObject>
      </mc:Choice>
      <mc:Fallback>
        <oleObject progId="ChemDraw.Document.6.0" shapeId="3091" r:id="rId40"/>
      </mc:Fallback>
    </mc:AlternateContent>
    <mc:AlternateContent xmlns:mc="http://schemas.openxmlformats.org/markup-compatibility/2006">
      <mc:Choice Requires="x14">
        <oleObject progId="ChemDraw.Document.6.0" shapeId="3092" r:id="rId42">
          <objectPr defaultSize="0" r:id="rId43">
            <anchor moveWithCells="1">
              <from>
                <xdr:col>0</xdr:col>
                <xdr:colOff>175260</xdr:colOff>
                <xdr:row>30</xdr:row>
                <xdr:rowOff>83820</xdr:rowOff>
              </from>
              <to>
                <xdr:col>0</xdr:col>
                <xdr:colOff>1844040</xdr:colOff>
                <xdr:row>30</xdr:row>
                <xdr:rowOff>1417320</xdr:rowOff>
              </to>
            </anchor>
          </objectPr>
        </oleObject>
      </mc:Choice>
      <mc:Fallback>
        <oleObject progId="ChemDraw.Document.6.0" shapeId="3092" r:id="rId42"/>
      </mc:Fallback>
    </mc:AlternateContent>
    <mc:AlternateContent xmlns:mc="http://schemas.openxmlformats.org/markup-compatibility/2006">
      <mc:Choice Requires="x14">
        <oleObject progId="ChemDraw.Document.6.0" shapeId="3093" r:id="rId44">
          <objectPr defaultSize="0" r:id="rId45">
            <anchor moveWithCells="1">
              <from>
                <xdr:col>0</xdr:col>
                <xdr:colOff>327660</xdr:colOff>
                <xdr:row>31</xdr:row>
                <xdr:rowOff>137160</xdr:rowOff>
              </from>
              <to>
                <xdr:col>0</xdr:col>
                <xdr:colOff>1752600</xdr:colOff>
                <xdr:row>31</xdr:row>
                <xdr:rowOff>1409700</xdr:rowOff>
              </to>
            </anchor>
          </objectPr>
        </oleObject>
      </mc:Choice>
      <mc:Fallback>
        <oleObject progId="ChemDraw.Document.6.0" shapeId="3093" r:id="rId44"/>
      </mc:Fallback>
    </mc:AlternateContent>
    <mc:AlternateContent xmlns:mc="http://schemas.openxmlformats.org/markup-compatibility/2006">
      <mc:Choice Requires="x14">
        <oleObject progId="ChemDraw.Document.6.0" shapeId="3094" r:id="rId46">
          <objectPr defaultSize="0" r:id="rId47">
            <anchor moveWithCells="1">
              <from>
                <xdr:col>0</xdr:col>
                <xdr:colOff>327660</xdr:colOff>
                <xdr:row>33</xdr:row>
                <xdr:rowOff>182880</xdr:rowOff>
              </from>
              <to>
                <xdr:col>0</xdr:col>
                <xdr:colOff>1752600</xdr:colOff>
                <xdr:row>33</xdr:row>
                <xdr:rowOff>998220</xdr:rowOff>
              </to>
            </anchor>
          </objectPr>
        </oleObject>
      </mc:Choice>
      <mc:Fallback>
        <oleObject progId="ChemDraw.Document.6.0" shapeId="3094" r:id="rId46"/>
      </mc:Fallback>
    </mc:AlternateContent>
    <mc:AlternateContent xmlns:mc="http://schemas.openxmlformats.org/markup-compatibility/2006">
      <mc:Choice Requires="x14">
        <oleObject progId="ChemDraw.Document.6.0" shapeId="3095" r:id="rId48">
          <objectPr defaultSize="0" autoPict="0" r:id="rId49">
            <anchor moveWithCells="1">
              <from>
                <xdr:col>0</xdr:col>
                <xdr:colOff>137160</xdr:colOff>
                <xdr:row>34</xdr:row>
                <xdr:rowOff>60960</xdr:rowOff>
              </from>
              <to>
                <xdr:col>0</xdr:col>
                <xdr:colOff>2171700</xdr:colOff>
                <xdr:row>34</xdr:row>
                <xdr:rowOff>1219200</xdr:rowOff>
              </to>
            </anchor>
          </objectPr>
        </oleObject>
      </mc:Choice>
      <mc:Fallback>
        <oleObject progId="ChemDraw.Document.6.0" shapeId="3095" r:id="rId48"/>
      </mc:Fallback>
    </mc:AlternateContent>
    <mc:AlternateContent xmlns:mc="http://schemas.openxmlformats.org/markup-compatibility/2006">
      <mc:Choice Requires="x14">
        <oleObject progId="ChemDraw.Document.6.0" shapeId="3096" r:id="rId50">
          <objectPr defaultSize="0" r:id="rId51">
            <anchor moveWithCells="1">
              <from>
                <xdr:col>0</xdr:col>
                <xdr:colOff>388620</xdr:colOff>
                <xdr:row>32</xdr:row>
                <xdr:rowOff>129540</xdr:rowOff>
              </from>
              <to>
                <xdr:col>0</xdr:col>
                <xdr:colOff>1805940</xdr:colOff>
                <xdr:row>32</xdr:row>
                <xdr:rowOff>1196340</xdr:rowOff>
              </to>
            </anchor>
          </objectPr>
        </oleObject>
      </mc:Choice>
      <mc:Fallback>
        <oleObject progId="ChemDraw.Document.6.0" shapeId="3096" r:id="rId50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sisl xmlns:xsi="http://www.w3.org/2001/XMLSchema-instance" xmlns:xsd="http://www.w3.org/2001/XMLSchema" xmlns="http://www.boldonjames.com/2008/01/sie/internal/label" sislVersion="0" policy="a10f9ac0-5937-4b4f-b459-96aedd9ed2c5" origin="userSelected">
  <element uid="9920fcc9-9f43-4d43-9e3e-b98a219cfd55" value=""/>
</sisl>
</file>

<file path=customXml/itemProps1.xml><?xml version="1.0" encoding="utf-8"?>
<ds:datastoreItem xmlns:ds="http://schemas.openxmlformats.org/officeDocument/2006/customXml" ds:itemID="{837C5C2B-4378-4A2D-A2F0-6DE03602BE7C}">
  <ds:schemaRefs>
    <ds:schemaRef ds:uri="http://www.w3.org/2001/XMLSchema"/>
    <ds:schemaRef ds:uri="http://www.boldonjames.com/2008/01/sie/internal/label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Chromatograms</vt:lpstr>
      <vt:lpstr>Plate Design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Schultz, Danielle M</cp:lastModifiedBy>
  <dcterms:modified xsi:type="dcterms:W3CDTF">2020-09-11T15:06:45Z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docIndexRef">
    <vt:lpwstr>366b528f-311a-4b46-9dc6-a804bf1be3d1</vt:lpwstr>
  </property>
  <property fmtid="{D5CDD505-2E9C-101B-9397-08002B2CF9AE}" pid="3" name="bjSaver">
    <vt:lpwstr>YxoHwDiBexWDSYSd8ATK8rcHq4PeTKXS</vt:lpwstr>
  </property>
  <property fmtid="{D5CDD505-2E9C-101B-9397-08002B2CF9AE}" pid="4" name="bjDocumentLabelXML">
    <vt:lpwstr>&lt;?xml version="1.0" encoding="us-ascii"?&gt;&lt;sisl xmlns:xsi="http://www.w3.org/2001/XMLSchema-instance" xmlns:xsd="http://www.w3.org/2001/XMLSchema" sislVersion="0" policy="a10f9ac0-5937-4b4f-b459-96aedd9ed2c5" origin="userSelected" xmlns="http://www.boldonj</vt:lpwstr>
  </property>
  <property fmtid="{D5CDD505-2E9C-101B-9397-08002B2CF9AE}" pid="5" name="bjDocumentLabelXML-0">
    <vt:lpwstr>ames.com/2008/01/sie/internal/label"&gt;&lt;element uid="9920fcc9-9f43-4d43-9e3e-b98a219cfd55" value="" /&gt;&lt;/sisl&gt;</vt:lpwstr>
  </property>
  <property fmtid="{D5CDD505-2E9C-101B-9397-08002B2CF9AE}" pid="6" name="bjDocumentSecurityLabel">
    <vt:lpwstr>Not Classified</vt:lpwstr>
  </property>
  <property fmtid="{D5CDD505-2E9C-101B-9397-08002B2CF9AE}" pid="7" name="_AdHocReviewCycleID">
    <vt:i4>-232445632</vt:i4>
  </property>
  <property fmtid="{D5CDD505-2E9C-101B-9397-08002B2CF9AE}" pid="8" name="_NewReviewCycle">
    <vt:lpwstr/>
  </property>
  <property fmtid="{D5CDD505-2E9C-101B-9397-08002B2CF9AE}" pid="9" name="_EmailSubject">
    <vt:lpwstr>DATA!</vt:lpwstr>
  </property>
  <property fmtid="{D5CDD505-2E9C-101B-9397-08002B2CF9AE}" pid="10" name="_AuthorEmail">
    <vt:lpwstr>danielle.schultz@merck.com</vt:lpwstr>
  </property>
  <property fmtid="{D5CDD505-2E9C-101B-9397-08002B2CF9AE}" pid="11" name="_AuthorEmailDisplayName">
    <vt:lpwstr>Schultz, Dani</vt:lpwstr>
  </property>
</Properties>
</file>